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49.xml" ContentType="application/vnd.openxmlformats-officedocument.drawingml.chart+xml"/>
  <Override PartName="/xl/charts/chart58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charts/chart56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54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61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firstSheet="2" activeTab="3"/>
  </bookViews>
  <sheets>
    <sheet name="nepesseg" sheetId="1" r:id="rId1"/>
    <sheet name="allaskeresok" sheetId="2" r:id="rId2"/>
    <sheet name="iskolazottsag" sheetId="12" r:id="rId3"/>
    <sheet name="foglalkoztatas" sheetId="18" r:id="rId4"/>
    <sheet name="ellatasok" sheetId="19" r:id="rId5"/>
    <sheet name="lakhatas" sheetId="21" r:id="rId6"/>
    <sheet name="gyermekek" sheetId="14" r:id="rId7"/>
    <sheet name="nok" sheetId="20" r:id="rId8"/>
    <sheet name="idosek" sheetId="9" r:id="rId9"/>
    <sheet name="fogyatekosak" sheetId="10" r:id="rId10"/>
    <sheet name="bovulo tablak" sheetId="22" r:id="rId11"/>
  </sheets>
  <calcPr calcId="125725"/>
</workbook>
</file>

<file path=xl/calcChain.xml><?xml version="1.0" encoding="utf-8"?>
<calcChain xmlns="http://schemas.openxmlformats.org/spreadsheetml/2006/main">
  <c r="D5" i="20"/>
  <c r="E5"/>
  <c r="D6"/>
  <c r="E6"/>
  <c r="D7"/>
  <c r="E7"/>
  <c r="E4"/>
  <c r="D4"/>
  <c r="H4" i="1" l="1"/>
  <c r="G4"/>
  <c r="FO20" i="14" l="1"/>
  <c r="FN20"/>
  <c r="FM20"/>
  <c r="FL20"/>
  <c r="FJ20"/>
  <c r="FH20"/>
  <c r="FD20"/>
  <c r="FE20"/>
  <c r="FF20"/>
  <c r="FC20"/>
  <c r="FK19"/>
  <c r="FK18"/>
  <c r="FK17"/>
  <c r="FK16"/>
  <c r="FK15"/>
  <c r="FK14"/>
  <c r="FK13"/>
  <c r="FK12"/>
  <c r="FK11"/>
  <c r="FK10"/>
  <c r="FK9"/>
  <c r="FK8"/>
  <c r="FK7"/>
  <c r="FK6"/>
  <c r="FK5"/>
  <c r="FK4"/>
  <c r="FI19"/>
  <c r="FI18"/>
  <c r="FI17"/>
  <c r="FI16"/>
  <c r="FI15"/>
  <c r="FI14"/>
  <c r="FI13"/>
  <c r="FI12"/>
  <c r="FI11"/>
  <c r="FI10"/>
  <c r="FI9"/>
  <c r="FI8"/>
  <c r="FI7"/>
  <c r="FI6"/>
  <c r="FI5"/>
  <c r="FI4"/>
  <c r="FG5"/>
  <c r="FG6"/>
  <c r="FG7"/>
  <c r="FG8"/>
  <c r="FG9"/>
  <c r="FG10"/>
  <c r="FG11"/>
  <c r="FG12"/>
  <c r="FG13"/>
  <c r="FG14"/>
  <c r="FG15"/>
  <c r="FG16"/>
  <c r="FG17"/>
  <c r="FG18"/>
  <c r="FG19"/>
  <c r="FG4"/>
  <c r="EN9"/>
  <c r="EL9"/>
  <c r="EK9"/>
  <c r="EO5"/>
  <c r="EO6"/>
  <c r="EO7"/>
  <c r="EO8"/>
  <c r="EO4"/>
  <c r="EM5"/>
  <c r="EM6"/>
  <c r="EM7"/>
  <c r="EM8"/>
  <c r="EM4"/>
  <c r="DO4"/>
  <c r="DO5"/>
  <c r="DO6"/>
  <c r="DO7"/>
  <c r="DO8"/>
  <c r="DO9"/>
  <c r="DO3"/>
  <c r="DM4"/>
  <c r="DM5"/>
  <c r="DM6"/>
  <c r="DM7"/>
  <c r="DM8"/>
  <c r="DM9"/>
  <c r="DM3"/>
  <c r="DI10"/>
  <c r="DJ10"/>
  <c r="DK10"/>
  <c r="DL10"/>
  <c r="DN10"/>
  <c r="DH10"/>
  <c r="DE20"/>
  <c r="DD20"/>
  <c r="DC20"/>
  <c r="DB20"/>
  <c r="DA20"/>
  <c r="CZ20"/>
  <c r="DE10"/>
  <c r="DA10"/>
  <c r="DB10"/>
  <c r="DC10"/>
  <c r="DD10"/>
  <c r="CZ10"/>
  <c r="CW5"/>
  <c r="CW6"/>
  <c r="CW7"/>
  <c r="CW8"/>
  <c r="CW10"/>
  <c r="CW11"/>
  <c r="CW12"/>
  <c r="CW13"/>
  <c r="CW14"/>
  <c r="CW4"/>
  <c r="AE4" i="21"/>
  <c r="AE5"/>
  <c r="AE6"/>
  <c r="AE7"/>
  <c r="AE8"/>
  <c r="AE9"/>
  <c r="AE10"/>
  <c r="AE11"/>
  <c r="AE12"/>
  <c r="AE13"/>
  <c r="AE14"/>
  <c r="AE15"/>
  <c r="AE16"/>
  <c r="AE17"/>
  <c r="AE18"/>
  <c r="AE19"/>
  <c r="AE20"/>
  <c r="AE3"/>
  <c r="AN3" i="20"/>
  <c r="BN3"/>
  <c r="AN4"/>
  <c r="BN4"/>
  <c r="AN5"/>
  <c r="BN5"/>
  <c r="AN6"/>
  <c r="BN6"/>
  <c r="AN7"/>
  <c r="BN7"/>
  <c r="AN8"/>
  <c r="BN8"/>
  <c r="AN9"/>
  <c r="BN9"/>
  <c r="AN10"/>
  <c r="BN10"/>
  <c r="AN11"/>
  <c r="BN11"/>
  <c r="AN12"/>
  <c r="BN12"/>
  <c r="FI20" i="14" l="1"/>
  <c r="EO9"/>
  <c r="EM9"/>
  <c r="FG20"/>
  <c r="FK20"/>
  <c r="DM10"/>
  <c r="DO10"/>
  <c r="I13" i="19"/>
  <c r="I12"/>
  <c r="D12"/>
  <c r="I11"/>
  <c r="D11"/>
  <c r="I10"/>
  <c r="D10"/>
  <c r="I9"/>
  <c r="D9"/>
  <c r="I8"/>
  <c r="D8"/>
  <c r="I7"/>
  <c r="D7"/>
  <c r="I6"/>
  <c r="D6"/>
  <c r="I5"/>
  <c r="D5"/>
  <c r="I4"/>
  <c r="D4"/>
  <c r="D3"/>
  <c r="ED10" i="14" l="1"/>
  <c r="EA10"/>
  <c r="DT10"/>
  <c r="DV10" s="1"/>
  <c r="ED9"/>
  <c r="EA9"/>
  <c r="DT9"/>
  <c r="DV9" s="1"/>
  <c r="ED8"/>
  <c r="EA8"/>
  <c r="DT8"/>
  <c r="DV8" s="1"/>
  <c r="ED7"/>
  <c r="EA7"/>
  <c r="DT7"/>
  <c r="DV7" s="1"/>
  <c r="ED6"/>
  <c r="EA6"/>
  <c r="DT6"/>
  <c r="DV6" s="1"/>
  <c r="ED5"/>
  <c r="EA5"/>
  <c r="DT5"/>
  <c r="DV5" s="1"/>
  <c r="ED4"/>
  <c r="EA4"/>
  <c r="DT4"/>
  <c r="DV4" s="1"/>
  <c r="T14" i="12"/>
  <c r="P14"/>
  <c r="V14" s="1"/>
  <c r="P13"/>
  <c r="V13" s="1"/>
  <c r="AD12"/>
  <c r="AJ12" s="1"/>
  <c r="AA12"/>
  <c r="P12"/>
  <c r="V12" s="1"/>
  <c r="AD11"/>
  <c r="AJ11" s="1"/>
  <c r="AA11"/>
  <c r="P11"/>
  <c r="V11" s="1"/>
  <c r="AD10"/>
  <c r="AJ10" s="1"/>
  <c r="AA10"/>
  <c r="P10"/>
  <c r="V10" s="1"/>
  <c r="AD9"/>
  <c r="AJ9" s="1"/>
  <c r="AA9"/>
  <c r="P9"/>
  <c r="V9" s="1"/>
  <c r="AD8"/>
  <c r="AJ8" s="1"/>
  <c r="AA8"/>
  <c r="P8"/>
  <c r="V8" s="1"/>
  <c r="AD7"/>
  <c r="AJ7" s="1"/>
  <c r="AA7"/>
  <c r="P7"/>
  <c r="V7" s="1"/>
  <c r="AD6"/>
  <c r="AJ6" s="1"/>
  <c r="AA6"/>
  <c r="P6"/>
  <c r="V6" s="1"/>
  <c r="L6"/>
  <c r="M6" s="1"/>
  <c r="J6"/>
  <c r="K6" s="1"/>
  <c r="E6"/>
  <c r="B6"/>
  <c r="AD5"/>
  <c r="AJ5" s="1"/>
  <c r="AA5"/>
  <c r="P5"/>
  <c r="V5" s="1"/>
  <c r="L5"/>
  <c r="M5" s="1"/>
  <c r="J5"/>
  <c r="K5" s="1"/>
  <c r="E5"/>
  <c r="B5"/>
  <c r="AD4"/>
  <c r="AJ4" s="1"/>
  <c r="AA4"/>
  <c r="AH5" l="1"/>
  <c r="T6"/>
  <c r="H5"/>
  <c r="I5" s="1"/>
  <c r="H6"/>
  <c r="I6" s="1"/>
  <c r="AF4"/>
  <c r="AH4"/>
  <c r="T10"/>
  <c r="R5"/>
  <c r="T9"/>
  <c r="T7"/>
  <c r="T12"/>
  <c r="T13"/>
  <c r="R14"/>
  <c r="T5"/>
  <c r="T8"/>
  <c r="T11"/>
  <c r="AF5"/>
  <c r="R6"/>
  <c r="AH6"/>
  <c r="R7"/>
  <c r="AH7"/>
  <c r="R8"/>
  <c r="AH8"/>
  <c r="R9"/>
  <c r="AH9"/>
  <c r="R10"/>
  <c r="AH10"/>
  <c r="R11"/>
  <c r="AH11"/>
  <c r="R12"/>
  <c r="AH12"/>
  <c r="R13"/>
  <c r="AF6"/>
  <c r="AF7"/>
  <c r="AF8"/>
  <c r="AF9"/>
  <c r="AF10"/>
  <c r="AF11"/>
  <c r="AF12"/>
  <c r="AS8" i="9"/>
  <c r="AS9"/>
  <c r="AS10"/>
  <c r="AS11"/>
  <c r="AS12"/>
  <c r="AS13"/>
  <c r="AQ8"/>
  <c r="AQ9"/>
  <c r="AQ10"/>
  <c r="AQ11"/>
  <c r="AQ12"/>
  <c r="AQ13"/>
  <c r="Z8"/>
  <c r="Z9"/>
  <c r="Z10"/>
  <c r="Z11"/>
  <c r="Z12"/>
  <c r="Z13"/>
  <c r="U8"/>
  <c r="U9"/>
  <c r="U10"/>
  <c r="U11"/>
  <c r="U12"/>
  <c r="U13"/>
  <c r="Q8"/>
  <c r="Q9"/>
  <c r="Q10"/>
  <c r="Q11"/>
  <c r="Q12"/>
  <c r="Q13"/>
  <c r="K8"/>
  <c r="K9"/>
  <c r="K10"/>
  <c r="K11"/>
  <c r="K12"/>
  <c r="K13"/>
  <c r="D7"/>
  <c r="D8"/>
  <c r="D9"/>
  <c r="D10"/>
  <c r="D11"/>
  <c r="D12"/>
  <c r="AO5" i="2"/>
  <c r="AO6"/>
  <c r="AO7"/>
  <c r="AM9"/>
  <c r="AO9"/>
  <c r="AQ9"/>
  <c r="AR9"/>
  <c r="AM10"/>
  <c r="AO10"/>
  <c r="AQ10"/>
  <c r="AR10"/>
  <c r="AS10" s="1"/>
  <c r="AM11"/>
  <c r="AO11"/>
  <c r="AQ11"/>
  <c r="AR11"/>
  <c r="AS11" s="1"/>
  <c r="AM12"/>
  <c r="AO12"/>
  <c r="AQ12"/>
  <c r="AR12"/>
  <c r="AS12" s="1"/>
  <c r="AM13"/>
  <c r="AO13"/>
  <c r="AQ13"/>
  <c r="AR13"/>
  <c r="AS13" s="1"/>
  <c r="AE9"/>
  <c r="AE10"/>
  <c r="AE11"/>
  <c r="AE12"/>
  <c r="AE13"/>
  <c r="AE14"/>
  <c r="AB9"/>
  <c r="AB10"/>
  <c r="AH10" s="1"/>
  <c r="AB11"/>
  <c r="AH11" s="1"/>
  <c r="AB12"/>
  <c r="AB13"/>
  <c r="AB14"/>
  <c r="AH14" s="1"/>
  <c r="AF9"/>
  <c r="AG9"/>
  <c r="AF10"/>
  <c r="AG10"/>
  <c r="AF11"/>
  <c r="AG11"/>
  <c r="AF12"/>
  <c r="AG12"/>
  <c r="AH12"/>
  <c r="AF13"/>
  <c r="AG13"/>
  <c r="AF14"/>
  <c r="AG14"/>
  <c r="R3"/>
  <c r="R21" s="1"/>
  <c r="S3"/>
  <c r="S19" s="1"/>
  <c r="T3"/>
  <c r="T9" s="1"/>
  <c r="U3"/>
  <c r="U21" s="1"/>
  <c r="V3"/>
  <c r="V19" s="1"/>
  <c r="W3"/>
  <c r="W5" s="1"/>
  <c r="I9"/>
  <c r="I10"/>
  <c r="I11"/>
  <c r="I12"/>
  <c r="I13"/>
  <c r="I14"/>
  <c r="H9"/>
  <c r="H10"/>
  <c r="H11"/>
  <c r="H12"/>
  <c r="H13"/>
  <c r="H14"/>
  <c r="F9"/>
  <c r="F10"/>
  <c r="F11"/>
  <c r="F12"/>
  <c r="F13"/>
  <c r="F14"/>
  <c r="D9"/>
  <c r="J9" s="1"/>
  <c r="D10"/>
  <c r="J10" s="1"/>
  <c r="D11"/>
  <c r="J11" s="1"/>
  <c r="D12"/>
  <c r="J12" s="1"/>
  <c r="D13"/>
  <c r="J13" s="1"/>
  <c r="D14"/>
  <c r="J14" s="1"/>
  <c r="I6"/>
  <c r="I7"/>
  <c r="I8"/>
  <c r="I5"/>
  <c r="Z4" i="1"/>
  <c r="Z5"/>
  <c r="Z6"/>
  <c r="Z7"/>
  <c r="Z8"/>
  <c r="Z9"/>
  <c r="Z10"/>
  <c r="Z11"/>
  <c r="Z12"/>
  <c r="U4"/>
  <c r="U5"/>
  <c r="U6"/>
  <c r="U7"/>
  <c r="U8"/>
  <c r="U9"/>
  <c r="U10"/>
  <c r="U11"/>
  <c r="U12"/>
  <c r="P4"/>
  <c r="P5"/>
  <c r="P6"/>
  <c r="P7"/>
  <c r="P8"/>
  <c r="P9"/>
  <c r="P10"/>
  <c r="P11"/>
  <c r="P12"/>
  <c r="P13"/>
  <c r="I6"/>
  <c r="K6" s="1"/>
  <c r="I7"/>
  <c r="K7" s="1"/>
  <c r="I8"/>
  <c r="K8" s="1"/>
  <c r="I9"/>
  <c r="K9" s="1"/>
  <c r="I10"/>
  <c r="K10" s="1"/>
  <c r="O3" i="2"/>
  <c r="O21" s="1"/>
  <c r="P3"/>
  <c r="P21" s="1"/>
  <c r="Q3"/>
  <c r="Q15" s="1"/>
  <c r="N3"/>
  <c r="N21" s="1"/>
  <c r="C12" i="1"/>
  <c r="C13"/>
  <c r="C11"/>
  <c r="C10"/>
  <c r="C9"/>
  <c r="C8"/>
  <c r="C7"/>
  <c r="C6"/>
  <c r="C5"/>
  <c r="C4"/>
  <c r="AS5" i="9"/>
  <c r="AS6"/>
  <c r="AS7"/>
  <c r="AS4"/>
  <c r="AQ5"/>
  <c r="AQ6"/>
  <c r="AQ7"/>
  <c r="AQ4"/>
  <c r="Z5"/>
  <c r="Z6"/>
  <c r="Z7"/>
  <c r="Z4"/>
  <c r="U5"/>
  <c r="U6"/>
  <c r="U7"/>
  <c r="U4"/>
  <c r="Q5"/>
  <c r="Q6"/>
  <c r="Q7"/>
  <c r="Q4"/>
  <c r="K5"/>
  <c r="K6"/>
  <c r="K7"/>
  <c r="K4"/>
  <c r="D4"/>
  <c r="D5"/>
  <c r="D6"/>
  <c r="D3"/>
  <c r="AQ6" i="2"/>
  <c r="AQ7"/>
  <c r="AQ8"/>
  <c r="AQ14"/>
  <c r="AQ5"/>
  <c r="AO8"/>
  <c r="AO14"/>
  <c r="AR6"/>
  <c r="AR7"/>
  <c r="AR8"/>
  <c r="AR14"/>
  <c r="AR5"/>
  <c r="AM6"/>
  <c r="AM7"/>
  <c r="AM8"/>
  <c r="AM14"/>
  <c r="AM5"/>
  <c r="AF6"/>
  <c r="AG6"/>
  <c r="AF7"/>
  <c r="AG7"/>
  <c r="AF8"/>
  <c r="AG8"/>
  <c r="AG5"/>
  <c r="AF5"/>
  <c r="AE8"/>
  <c r="AE7"/>
  <c r="AE6"/>
  <c r="AE5"/>
  <c r="AB6"/>
  <c r="AB7"/>
  <c r="AB8"/>
  <c r="AB5"/>
  <c r="H6"/>
  <c r="H7"/>
  <c r="H8"/>
  <c r="H5"/>
  <c r="F6"/>
  <c r="F7"/>
  <c r="F8"/>
  <c r="F5"/>
  <c r="D6"/>
  <c r="D7"/>
  <c r="D8"/>
  <c r="D5"/>
  <c r="Z3" i="1"/>
  <c r="U3"/>
  <c r="P3"/>
  <c r="AH9" i="2" l="1"/>
  <c r="Q5"/>
  <c r="AS9"/>
  <c r="J8"/>
  <c r="Q11"/>
  <c r="Q21"/>
  <c r="AH13"/>
  <c r="Q13"/>
  <c r="Q7"/>
  <c r="Q17"/>
  <c r="P23"/>
  <c r="W21"/>
  <c r="W23"/>
  <c r="S15"/>
  <c r="S9"/>
  <c r="O15"/>
  <c r="V9"/>
  <c r="V13"/>
  <c r="V17"/>
  <c r="V23"/>
  <c r="V7"/>
  <c r="V11"/>
  <c r="V21"/>
  <c r="V5"/>
  <c r="V15"/>
  <c r="U7"/>
  <c r="U15"/>
  <c r="U17"/>
  <c r="U23"/>
  <c r="U9"/>
  <c r="U11"/>
  <c r="U19"/>
  <c r="U5"/>
  <c r="U13"/>
  <c r="T17"/>
  <c r="T19"/>
  <c r="T21"/>
  <c r="T23"/>
  <c r="T11"/>
  <c r="T13"/>
  <c r="T15"/>
  <c r="T5"/>
  <c r="T7"/>
  <c r="S5"/>
  <c r="S11"/>
  <c r="S17"/>
  <c r="S23"/>
  <c r="S21"/>
  <c r="S7"/>
  <c r="S13"/>
  <c r="R5"/>
  <c r="R11"/>
  <c r="R17"/>
  <c r="R23"/>
  <c r="R7"/>
  <c r="R13"/>
  <c r="R19"/>
  <c r="R9"/>
  <c r="R15"/>
  <c r="N11"/>
  <c r="P17"/>
  <c r="J7"/>
  <c r="N9"/>
  <c r="P13"/>
  <c r="P15"/>
  <c r="Q19"/>
  <c r="W9"/>
  <c r="W11"/>
  <c r="N7"/>
  <c r="P9"/>
  <c r="N17"/>
  <c r="P19"/>
  <c r="N23"/>
  <c r="J5"/>
  <c r="J6"/>
  <c r="W15"/>
  <c r="O9"/>
  <c r="O23"/>
  <c r="O5"/>
  <c r="Q9"/>
  <c r="O11"/>
  <c r="O17"/>
  <c r="Q23"/>
  <c r="N5"/>
  <c r="P5"/>
  <c r="P7"/>
  <c r="P11"/>
  <c r="N13"/>
  <c r="N15"/>
  <c r="N19"/>
  <c r="O7"/>
  <c r="W7"/>
  <c r="O13"/>
  <c r="W13"/>
  <c r="O19"/>
  <c r="W19"/>
  <c r="W17"/>
  <c r="AH6"/>
  <c r="AS8"/>
  <c r="AH5"/>
  <c r="AH8"/>
  <c r="AS14"/>
  <c r="AS6"/>
  <c r="AH7"/>
  <c r="AS5"/>
  <c r="AS7"/>
  <c r="J9" i="1"/>
  <c r="I4"/>
  <c r="J4" s="1"/>
  <c r="J10"/>
  <c r="J8"/>
  <c r="J7"/>
  <c r="J6"/>
  <c r="K4" l="1"/>
</calcChain>
</file>

<file path=xl/sharedStrings.xml><?xml version="1.0" encoding="utf-8"?>
<sst xmlns="http://schemas.openxmlformats.org/spreadsheetml/2006/main" count="1224" uniqueCount="682">
  <si>
    <t>1. számú táblázat - Lakónépesség száma az év végén</t>
  </si>
  <si>
    <t>Forrás: TeIR, KSH-TSTAR</t>
  </si>
  <si>
    <t>fő</t>
  </si>
  <si>
    <t>2. számú táblázat - Állandó népesség</t>
  </si>
  <si>
    <t>nő</t>
  </si>
  <si>
    <t>%</t>
  </si>
  <si>
    <t>férfi</t>
  </si>
  <si>
    <t>0-2 évesek</t>
  </si>
  <si>
    <t>3. számú táblázat - Öregedési index</t>
  </si>
  <si>
    <t>65 év feletti állandó lakosok száma (fő)</t>
  </si>
  <si>
    <t>0-14 éves korú állandó lakosok száma (fő)</t>
  </si>
  <si>
    <t>Öregedési index (%)</t>
  </si>
  <si>
    <t>4. számú táblázat - Belföldi vándorlások</t>
  </si>
  <si>
    <t>állandó jellegű odavándorlás</t>
  </si>
  <si>
    <t>elvándorlás</t>
  </si>
  <si>
    <t>egyenleg</t>
  </si>
  <si>
    <t>5. számú táblázat - Természetes szaporodás</t>
  </si>
  <si>
    <t>halálozások száma</t>
  </si>
  <si>
    <t>természetes szaporodás (fő)</t>
  </si>
  <si>
    <t>élve születések száma</t>
  </si>
  <si>
    <t>3.2.1. számú táblázat - Nyilvántartott álláskeresők száma és aránya, 15-64 évesek száma</t>
  </si>
  <si>
    <t>15-64 év közötti lakónépesség (fő)</t>
  </si>
  <si>
    <t>összesen</t>
  </si>
  <si>
    <t>Forrás: TeIR, Nemzeti Munkaügyi Hivatal</t>
  </si>
  <si>
    <t>nyilvántartott álláskeresők száma (fő)</t>
  </si>
  <si>
    <t>3.2.2. számú táblázat - Regisztrált munkanélküliek száma korcsoport szerint</t>
  </si>
  <si>
    <t>20 éves és fiatalabb</t>
  </si>
  <si>
    <t xml:space="preserve">21-25 év </t>
  </si>
  <si>
    <t>26-30 év</t>
  </si>
  <si>
    <t>31-35 év</t>
  </si>
  <si>
    <t>36-40 év</t>
  </si>
  <si>
    <t>41-45 év</t>
  </si>
  <si>
    <t>46-50 év</t>
  </si>
  <si>
    <t>51-55 év</t>
  </si>
  <si>
    <t>56-60 év</t>
  </si>
  <si>
    <t>61 év felett</t>
  </si>
  <si>
    <t>nyilvántartott álláskeresők száma összesen</t>
  </si>
  <si>
    <t>Nő</t>
  </si>
  <si>
    <t>nyilvántartott/regisztrált munkanélküli</t>
  </si>
  <si>
    <t>180 napnál régebben regisztrált munkanélküli</t>
  </si>
  <si>
    <t>év </t>
  </si>
  <si>
    <t>18-29 évesek száma</t>
  </si>
  <si>
    <t>Nyilvántartott pályakezdő álláskeresők száma</t>
  </si>
  <si>
    <t>Férfi</t>
  </si>
  <si>
    <t>3.2.5. számú táblázat - Alacsonyan iskolázott népesség</t>
  </si>
  <si>
    <t>15 éves és idősebb lakosság száma összesen</t>
  </si>
  <si>
    <t>15-X éves legalább általános iskolát végzettek száma</t>
  </si>
  <si>
    <t xml:space="preserve">általános iskolai végzettséggel nem rendelkezők 15-x évesek száma </t>
  </si>
  <si>
    <t>Összesen</t>
  </si>
  <si>
    <t>Forrás: TeIR, KSH Népszámlálás</t>
  </si>
  <si>
    <t>3.2.6. számú táblázat - Regisztrált munkanélküliek száma iskolai végzettség szerint</t>
  </si>
  <si>
    <t>év</t>
  </si>
  <si>
    <t>A nyilvántartott álláskeresők megoszlása iskolai végzettség szerint</t>
  </si>
  <si>
    <t>8 általánosnál alacsonyabb végzettség</t>
  </si>
  <si>
    <t>8 általános</t>
  </si>
  <si>
    <t>8 általánosnál magasabb iskolai végzettség</t>
  </si>
  <si>
    <t> Fő</t>
  </si>
  <si>
    <t> év</t>
  </si>
  <si>
    <t>általános iskolai felnőttoktatásban résztvevők száma</t>
  </si>
  <si>
    <t>8. évfolyamot felnőttoktatásban eredményesen elvégzők száma</t>
  </si>
  <si>
    <t>Fő</t>
  </si>
  <si>
    <t>Forrás: TeIR, Területi Államháztartási és Közigazgatási Információs Szolgálat (TÁKISZ)</t>
  </si>
  <si>
    <t>3.2.8. számú táblázat - Felnőttoktatásban résztvevők száma középfokú iskolában</t>
  </si>
  <si>
    <t>szakközépiskolai felnőttoktatásban résztvevők</t>
  </si>
  <si>
    <t>gimnáziumi felnőttoktatásban résztvevők</t>
  </si>
  <si>
    <t>középfokú felnőttoktatásban résztvevők összesen</t>
  </si>
  <si>
    <t>szakiskolai felnőttoktatásban  résztvevők</t>
  </si>
  <si>
    <t>3.2.9. számú táblázat - Közfoglalkoztatásban résztvevők száma</t>
  </si>
  <si>
    <t>Közfoglalkoztatásban résztvevők száma</t>
  </si>
  <si>
    <t>Közfoglalkoztatásban résztvevők aránya a település aktív korú lakosságához képest</t>
  </si>
  <si>
    <t>Közfoglalkoztatásban résztvevő romák/cigányok száma</t>
  </si>
  <si>
    <t>Közfoglalkoztatásban résztvevők romák aránya az aktív korú roma/cigány lakossághoz képest</t>
  </si>
  <si>
    <t>Forrás: Önkormányzat adatai</t>
  </si>
  <si>
    <t>3.2.10. számú táblázat – A foglalkozáshoz való hozzáférés esélyének helyi potenciálja - vállalkozások</t>
  </si>
  <si>
    <t>regisztrált vállalkozások száma a településen</t>
  </si>
  <si>
    <t>működő foglalkoztatási programok száma helyben</t>
  </si>
  <si>
    <t>foglalkoztatási programokban részt vevők száma</t>
  </si>
  <si>
    <t>vendéglátóhelyek száma</t>
  </si>
  <si>
    <t>Forrás: TEIR, T-Star, önkormányzat adatai</t>
  </si>
  <si>
    <t>állami szektorban foglalkoztatottak száma</t>
  </si>
  <si>
    <t>Kiskereskedelmi üzletek száma</t>
  </si>
  <si>
    <t>3.2.11. számú táblázat – A foglalkoztatáshoz való hozzáférés esélyének helyi potenciálja - közlekedés</t>
  </si>
  <si>
    <t>elérhetőség átlagos ideje autóval</t>
  </si>
  <si>
    <t>autóbusz járatpárok száma munka-napokon</t>
  </si>
  <si>
    <t>átlagos utazási idő autóbusszal</t>
  </si>
  <si>
    <t>vonat járatok átlagos száma munkanapokon</t>
  </si>
  <si>
    <t>átlagos utazási idő vonattal</t>
  </si>
  <si>
    <t>átlagos utazási idő kerékpáron</t>
  </si>
  <si>
    <t>Legközelebbi centrum</t>
  </si>
  <si>
    <t>Megye-székhely</t>
  </si>
  <si>
    <t>Főváros</t>
  </si>
  <si>
    <t>Forrás: helyi autóbusz társaság, MÁV, önkormányzat adatai</t>
  </si>
  <si>
    <t>Kerékpár úton való megközelíthetőség</t>
  </si>
  <si>
    <t>3.2.13. számú táblázat – A foglalkozáshoz való hozzáférés esélyének helyi potenciálja – programokon részvevő  fiatalok száma</t>
  </si>
  <si>
    <t>fiatalok foglalkoztatását megkönnyítő programok a településen</t>
  </si>
  <si>
    <t>fiatalok foglalkoztatását megkönnyítő programok a vonzáskörzetben</t>
  </si>
  <si>
    <t>az oktatásból a munkaerőpiacra való átmenetet megkönnyítő programok a településen</t>
  </si>
  <si>
    <t>az oktatásból a munkaerőpiacra való átmenetet megkönnyítő programok a vonzáskörzetben</t>
  </si>
  <si>
    <t>Forrás: helyi adatgyűjtés</t>
  </si>
  <si>
    <t>3.2.15. számú táblázat – A foglalkoztatáshoz való hozzáférés esélyének helyi potenciálja – programokon részvevő  felnőttek  száma</t>
  </si>
  <si>
    <t>felnőttképző programok a településen</t>
  </si>
  <si>
    <t>egyéb munkaerő-piaci szolgáltatások a településen</t>
  </si>
  <si>
    <t>egyéb munkaerő-piaci szolgáltatások a vonzáskörzetben</t>
  </si>
  <si>
    <t>helyi foglalkoztatási programok a településen</t>
  </si>
  <si>
    <t>helyi foglalkoztatási programok a vonzáskörzetben</t>
  </si>
  <si>
    <t>felnőttképző programok a vonzásközpontban</t>
  </si>
  <si>
    <t>mélyszegénységben élők</t>
  </si>
  <si>
    <t>Romák/cigányok</t>
  </si>
  <si>
    <t>3.3.1. számú táblázat - Álláskeresési segélyben részesülők száma</t>
  </si>
  <si>
    <t>15-64 év közötti lakónépesség száma</t>
  </si>
  <si>
    <t>segélyben részesülők fő</t>
  </si>
  <si>
    <t>segélyben részesülők %</t>
  </si>
  <si>
    <t>nyilvántartott álláskeresők száma</t>
  </si>
  <si>
    <t>álláskeresési járadékra jogosultak </t>
  </si>
  <si>
    <t>3.3.3. számú táblázat- Rendszeres szociális segélyben és foglalkoztatást helyettesítő támogatásban részesítettek száma</t>
  </si>
  <si>
    <t>rendszeres szociális segélyben részesülők  </t>
  </si>
  <si>
    <t xml:space="preserve">Azoknak a száma, akik 30 nap munkaviszonyt nem tudtak igazolni és az FHT jogosultságtól elesett </t>
  </si>
  <si>
    <t>Azoknak a száma, akiktől helyi önkormányzati rendelet alapján megvonták a támogatást</t>
  </si>
  <si>
    <t>munkanélküliek %-ában</t>
  </si>
  <si>
    <t>Foglalkoztatást helyettesítő támogatás (álláskeresési támogatás)</t>
  </si>
  <si>
    <t>15-64 évesek %-ában</t>
  </si>
  <si>
    <t>db</t>
  </si>
  <si>
    <t>Forrás: TeIR, KSH Tstar, önkormányzati adatok</t>
  </si>
  <si>
    <t>3.4.2. számú táblázat - Veszélyeztetett lakhatási helyzetek, hajléktalanság</t>
  </si>
  <si>
    <t>Feltárt veszélyeztetett lakhatási helyzetek száma</t>
  </si>
  <si>
    <t>Hajléktalanok száma</t>
  </si>
  <si>
    <t>Forrás: önkormányzati adatok</t>
  </si>
  <si>
    <t>lakásfenntartási támogatásban részesítettek száma</t>
  </si>
  <si>
    <t>adósságcsökkentési támogatásban részesülők száma</t>
  </si>
  <si>
    <t>Forrás: TeIR, KSH Tstar</t>
  </si>
  <si>
    <t>3.5.1. számú táblázat - Telepek, szegregátumok helyzete</t>
  </si>
  <si>
    <t>Telepek, szegregátumok száma a településen:</t>
  </si>
  <si>
    <t>Telepi lakások száma a településen:</t>
  </si>
  <si>
    <t>A telep/ek megközelíthetősége:</t>
  </si>
  <si>
    <t>A telep/ek, szegregátum/ok elhelyezkedése a település területéhez viszonyítva:</t>
  </si>
  <si>
    <t>A telepek közelében lévő egészségtelen üzemek, létesítmények (kérjük, sorolja fel, van-e a közelben - és ha igen milyen távolságra - szeméttelep, feldolgozó üzem stb.):</t>
  </si>
  <si>
    <t>3.5.2. számú táblázat - Telepek, szegregátumok helyzete - lakásállomány</t>
  </si>
  <si>
    <t>komfort nélküli lakások a belterületen</t>
  </si>
  <si>
    <t>komfort nélküli lakások a külterületen</t>
  </si>
  <si>
    <t>komfort nélküli lakások a nem szegregált lakóterületeken</t>
  </si>
  <si>
    <t>komfort nélküli lakások a szegregált lakóterületeken</t>
  </si>
  <si>
    <t>alapozással nem rendelkező lakások a belterületen</t>
  </si>
  <si>
    <t>alapozással nem rendelkező lakások a külterületen</t>
  </si>
  <si>
    <t>alapozással nem rendelkező lakások a nem szegregált lakóterületeken</t>
  </si>
  <si>
    <t>alapozással nem rendelkező lakások a szegregált lakóterületeken</t>
  </si>
  <si>
    <t>szilárd falazattal nem rendelkező lakások a belterületen</t>
  </si>
  <si>
    <t>szilárd falazattal nem rendelkező lakások a külterületen</t>
  </si>
  <si>
    <t>szilárd falazattal nem rendelkező lakások a nem szegregált lakóterületeken</t>
  </si>
  <si>
    <t>szilárd falazattal nem rendelkező lakások a szegregált lakóterületeken</t>
  </si>
  <si>
    <t>vezetékes ivóvízzel ellátott lakások a belterületen</t>
  </si>
  <si>
    <t>vezetékes ivóvízzel ellátott lakások a külterületen</t>
  </si>
  <si>
    <t>vezetékes ivóvízzel ellátott lakások a nem szegregált lakóterületeken</t>
  </si>
  <si>
    <t>vezetékes ivóvízzel ellátott lakások a szegregált lakóterületeken</t>
  </si>
  <si>
    <t>árammal ellátott lakások a belterületen</t>
  </si>
  <si>
    <t>árammal ellátott lakások a külterületen</t>
  </si>
  <si>
    <t>árammal ellátott lakások a nem szegregált lakóterületeken</t>
  </si>
  <si>
    <t>árammal ellátott lakások a szegregált lakóterületeken</t>
  </si>
  <si>
    <t>vezetékes gázzal ellátott lakások a belterületen</t>
  </si>
  <si>
    <t>vezetékes gázzal ellátott lakások a külterületen</t>
  </si>
  <si>
    <t>vezetékes gázzal ellátott lakások a nem szegregált lakóterületeken</t>
  </si>
  <si>
    <t>vezetékes gázzal ellátott lakások a szegregált lakóterületeken</t>
  </si>
  <si>
    <t>csatornával ellátott lakások a belterületen</t>
  </si>
  <si>
    <t>csatornával ellátott lakások a külterületen</t>
  </si>
  <si>
    <t>csatornával ellátott lakások a nem szegregált lakóterületeken</t>
  </si>
  <si>
    <t>csatornával ellátott lakások a szegregált lakóterületeken</t>
  </si>
  <si>
    <t>Forrás: Önkormányzati adatok, TeIR, KSH adatbázis</t>
  </si>
  <si>
    <t>3.6.1. számú táblázat – Orvosi ellátás</t>
  </si>
  <si>
    <t>Felnőttek és gyermekek részére tervezett háziorvosi szolgálatok száma</t>
  </si>
  <si>
    <t>Csak felnőttek részére szervezett háziorvosi szolgáltatások száma</t>
  </si>
  <si>
    <t>házi gyermekorvosok által ellátott szolgálatok száma</t>
  </si>
  <si>
    <t>3.6.2. számú táblázat - Közgyógyellátási igazolvánnyal rendelkezők száma</t>
  </si>
  <si>
    <t>közgyógyellátási igazolvánnyal rendelkezők száma</t>
  </si>
  <si>
    <t>3.6.3. számú táblázat - Ápolási díjban részesítettek száma</t>
  </si>
  <si>
    <t>ápolási díjban részesítettek száma</t>
  </si>
  <si>
    <t>4.1.1. számú táblázat - Védelembe vett és veszélyeztetett kiskorú gyermekek száma</t>
  </si>
  <si>
    <t>védelembe vett 18 év alattiak száma</t>
  </si>
  <si>
    <t>Megszűntetett esetek száma a 18 év alatti védelembe vettek közül</t>
  </si>
  <si>
    <t>veszélyeztetett kiskorú gyermekek száma</t>
  </si>
  <si>
    <t>4.1.2. számú táblázat - Rendszeres gyermekvédelmi kedvezményben részesítettek száma</t>
  </si>
  <si>
    <t>Ebből tartósan beteg fogyatékos gyermekek száma</t>
  </si>
  <si>
    <t xml:space="preserve">Kiegészítő gyermekvédelmi kedvezményben részesítettek száma </t>
  </si>
  <si>
    <t>Rendkívüli gyermekvédelmi kedvezményben részesítettek száma</t>
  </si>
  <si>
    <t>Forrás: TeIR, KSH Tstar, Önkormányzati adatok</t>
  </si>
  <si>
    <t>összes lakásállomány (db)</t>
  </si>
  <si>
    <t>bérlakás állomány (db)</t>
  </si>
  <si>
    <t>szociális lakásállomány (db)</t>
  </si>
  <si>
    <t>egyéb lakáscélra használt nem lakáscélú ingatlanok (db)</t>
  </si>
  <si>
    <t>száma (db)</t>
  </si>
  <si>
    <t>aránya az összes lakásállományhoz viszonyítva (%)</t>
  </si>
  <si>
    <t xml:space="preserve"> Ingyenes étkezésben résztvevők száma óvoda</t>
  </si>
  <si>
    <t>Ingyenes étkezésben résztvevők száma iskola 1-8. évfolyam</t>
  </si>
  <si>
    <t>50 százalékos mértékű kedvezményes étkezésre jogosultak száma 1-13. évfolyam</t>
  </si>
  <si>
    <t>Nyári étkeztetésben részesülők száma</t>
  </si>
  <si>
    <t>Magyar állampolgársággal nem rendelkező óvodások száma (fő)</t>
  </si>
  <si>
    <t>Ebből hátrányos helyzetű (fő)</t>
  </si>
  <si>
    <t>Magyar állampolgársággal nem rendelkező általános iskolások száma (fő)</t>
  </si>
  <si>
    <t>Forrás: Önkormányzati adatok, BM-BÁH</t>
  </si>
  <si>
    <t>4.1.4. számú táblázat – Magyar állampolgársággal nem rendelkező gyermekek száma</t>
  </si>
  <si>
    <t>4.1.3. számú táblázat – Kedvezményes óvodai - iskolai juttatásokban részesülők száma</t>
  </si>
  <si>
    <t>4.2.1. számú táblázat – A településen szegregált lakókörnyezetben élő gyermekek száma</t>
  </si>
  <si>
    <t>A településen élő 0-6 éves gyermekek száma</t>
  </si>
  <si>
    <t>A településen óvodai ellátásban részesülő gyermekek száma</t>
  </si>
  <si>
    <t>A településen bölcsődei ellátásban részesülő gyermekek száma</t>
  </si>
  <si>
    <t>A településen Biztos Kezdet Gyerekház szolgáltatásaiban részesülő gyermekek száma</t>
  </si>
  <si>
    <t>Ebből szegregátumban él</t>
  </si>
  <si>
    <t>Forrás: Önkormányzati, intézményi adatok</t>
  </si>
  <si>
    <t>4.2.2. számú táblázat – Szegregált, telepszerű lakókörnyezetben élő gyermekek helyzete</t>
  </si>
  <si>
    <t>A településen élő általános iskolás tanulók száma</t>
  </si>
  <si>
    <t>A településen élő, fogyatékosnak minősített (SNI) általános iskolás tanulók száma</t>
  </si>
  <si>
    <t>SNI tanulók ellátásának települése (helyben vagy más település ahol tanulnak)</t>
  </si>
  <si>
    <t>ebből szegregátumban él</t>
  </si>
  <si>
    <t>4.3.1. számú táblázat – Védőnői álláshelyek száma</t>
  </si>
  <si>
    <t>védőnői álláshelyek száma</t>
  </si>
  <si>
    <t>Egy védőnőre jutó gyermekek száma</t>
  </si>
  <si>
    <t>Forrás: TeIR, KSH Tstar, önkormányzati adatgyűjtés</t>
  </si>
  <si>
    <t>4.3.2. számú táblázat – Gyermekorvosi ellátás jellemzői</t>
  </si>
  <si>
    <t>Betöltetlen felnőtt háziorvosi praxis/ok száma</t>
  </si>
  <si>
    <t>Háziorvos által ellátott személyek száma</t>
  </si>
  <si>
    <t xml:space="preserve">Gyermekorvos által ellátott gyerekek száma </t>
  </si>
  <si>
    <t xml:space="preserve">Felnőtt házi orvos által ellátott gyerekek száma </t>
  </si>
  <si>
    <t>4.3.3. számú táblázat - Bölcsődék és bölcsődébe beíratott gyermekek száma</t>
  </si>
  <si>
    <t>bölcsődék száma</t>
  </si>
  <si>
    <t>bölcsődébe beírt gyermekek száma</t>
  </si>
  <si>
    <t>Működő összes bölcsődei férőhelyek száma</t>
  </si>
  <si>
    <t>4.3.4. számú táblázat - Családi napköziben engedélyezett férőhelyek száma</t>
  </si>
  <si>
    <t>családi napköziben engedélyezett férőhelyek száma</t>
  </si>
  <si>
    <t>családi napköziben a térítésmentes férőhelyek száma</t>
  </si>
  <si>
    <t>Forrás: TeIR, KSH Tstar, Intézményi</t>
  </si>
  <si>
    <t xml:space="preserve">4.4.1. számú táblázat - Óvodai nevelés adatai </t>
  </si>
  <si>
    <t> ÓVODAI ELLÁTOTTSÁG</t>
  </si>
  <si>
    <t>Az óvoda telephelyeinek száma</t>
  </si>
  <si>
    <t xml:space="preserve"> </t>
  </si>
  <si>
    <t>Hány településről járnak be a gyermekek</t>
  </si>
  <si>
    <t>Óvodai férőhelyek száma</t>
  </si>
  <si>
    <t>Óvodai csoportok száma</t>
  </si>
  <si>
    <t>Az óvoda nyitvatartási ideje (...h-tól ...h-ig):</t>
  </si>
  <si>
    <t>A nyári óvoda-bezárás időtartama: ()</t>
  </si>
  <si>
    <t>Személyi feltételek</t>
  </si>
  <si>
    <t>Hiányzó létszám</t>
  </si>
  <si>
    <t>Óvodapedagógusok száma</t>
  </si>
  <si>
    <t>Ebből diplomás óvodapedagógusok száma</t>
  </si>
  <si>
    <t>Gyógypedagógusok létszáma</t>
  </si>
  <si>
    <t>Dajka/gondozónő</t>
  </si>
  <si>
    <t>Kisegítő személyzet</t>
  </si>
  <si>
    <t>4.4.2. számú táblázat - Óvodai nevelés adatai 2.</t>
  </si>
  <si>
    <t>Helyhiány miatt elutasított gyermekek száma (fő)</t>
  </si>
  <si>
    <t>Ebből hátrányos / halmozottan hátrányos helyzetű (fő)</t>
  </si>
  <si>
    <t>Forrás: TeIR, KSH Tstar, önkormányzati, intézményi adatgyűjtés</t>
  </si>
  <si>
    <t>4.4.3. számú táblázat - Óvodai nevelés adatai 3.</t>
  </si>
  <si>
    <t>3-6 éves korú gyermekek száma</t>
  </si>
  <si>
    <t>óvodai férőhelyek száma</t>
  </si>
  <si>
    <t>óvodai feladat-ellátási helyek száma</t>
  </si>
  <si>
    <t>óvodába beírt gyermekek száma</t>
  </si>
  <si>
    <t>óvodai gyógypedagógiai csoportok száma</t>
  </si>
  <si>
    <t>Forrás: TeIR, KSH Tstar, Önkormányzati adatgyűjtés</t>
  </si>
  <si>
    <t>óvodai gyermekcsoportok száma</t>
  </si>
  <si>
    <t>4.4.7. számú táblázat - Általános iskolában tanuló száma</t>
  </si>
  <si>
    <t>Általános iskola 1-4 évfolyamon tanulók száma</t>
  </si>
  <si>
    <t>Általános iskola 5-8 évfolyamon tanulók száma</t>
  </si>
  <si>
    <t>általános iskolások száma</t>
  </si>
  <si>
    <t>napközis tanulók száma</t>
  </si>
  <si>
    <t>2010/2011</t>
  </si>
  <si>
    <t>2011/2012</t>
  </si>
  <si>
    <t>2012/2013</t>
  </si>
  <si>
    <t>4.4.8. számú táblázat - Általános iskolák adatai</t>
  </si>
  <si>
    <t>általános iskolai osztályok száma a gyógypedagógiai oktatásban</t>
  </si>
  <si>
    <t>általános iskolai feladat-ellátási helyek száma</t>
  </si>
  <si>
    <t>1-4 évfolyamon</t>
  </si>
  <si>
    <t>5-8 évfolyamon</t>
  </si>
  <si>
    <t>általános iskolai osztályok száma</t>
  </si>
  <si>
    <t>4.4.9. számú táblázat - Általános iskolások adatai – el- és bejárás</t>
  </si>
  <si>
    <t>A településen élő általános iskolás korú gyermekek összlétszáma</t>
  </si>
  <si>
    <t>Más településről bejáró általános iskolások létszáma</t>
  </si>
  <si>
    <t>Más településre eljáró általános iskolások létszáma</t>
  </si>
  <si>
    <t>Általános iskolás korúak közül a hh gyerekek létszáma</t>
  </si>
  <si>
    <t>Általános iskolás korúak közül a hhh gyerekek létszáma</t>
  </si>
  <si>
    <t>Forrás: Önkormányzati és intézményfenntartói, tankerületi adatok</t>
  </si>
  <si>
    <t>4.4.11. számú táblázat - Iskola személyi feltételek</t>
  </si>
  <si>
    <t>Nem szaktanítást végző tanító</t>
  </si>
  <si>
    <t>Szaktanítást végző tanítók száma</t>
  </si>
  <si>
    <t>Szaktanítást végző tanárok száma</t>
  </si>
  <si>
    <t>Gyermekvédelmi felelős</t>
  </si>
  <si>
    <t>Iskolaorvos</t>
  </si>
  <si>
    <t>Iskolapszichológus</t>
  </si>
  <si>
    <t>4.4.12. számú táblázat - A 8. évfolyamot eredményesen befejezettek a nappali oktatásban</t>
  </si>
  <si>
    <t>Forrás: TeIR, KSH Tstar  Forrás: Önkormányzati és intézményfenntartói, tankerületi adatok</t>
  </si>
  <si>
    <t>4.4.15. számú táblázat – Továbbtanulási mutatók középfokra nappali tagozaton</t>
  </si>
  <si>
    <t>összlétszámon belül</t>
  </si>
  <si>
    <t>HHH-tanulók körében</t>
  </si>
  <si>
    <t>2008/2009</t>
  </si>
  <si>
    <t>2009/2010</t>
  </si>
  <si>
    <t>Forrás: KIR, Önkormányzati és intézményfenntartói, tankerületi adatok</t>
  </si>
  <si>
    <t>Nem tanult tovább (%)</t>
  </si>
  <si>
    <t>Gimnázium (%)</t>
  </si>
  <si>
    <t>Szakközépiskola (érettségit adó képzés) (%)</t>
  </si>
  <si>
    <t>Szakiskolai képzés (%)</t>
  </si>
  <si>
    <t>Speciális szakiskola (%)</t>
  </si>
  <si>
    <t>4.4.16. számú táblázat – Lemorzsolódási mutatók az általános iskolában</t>
  </si>
  <si>
    <t>Évfolyamismétlők aránya (%)</t>
  </si>
  <si>
    <t>Magántanulók aránya (%)</t>
  </si>
  <si>
    <t>Az előző tanévben 250 óránál többet hiányzó tanulók aránya (%)</t>
  </si>
  <si>
    <t>4.4.17. számú táblázat – Hátránykompenzáló programok</t>
  </si>
  <si>
    <t>tanév</t>
  </si>
  <si>
    <t>tanodai program létszám</t>
  </si>
  <si>
    <t>HH/ HHH tanulók létszáma</t>
  </si>
  <si>
    <t>tehetséggondozó program</t>
  </si>
  <si>
    <t>nyári tábor</t>
  </si>
  <si>
    <t>Alapfokú művészetoktatás</t>
  </si>
  <si>
    <t>5.1.1. számú táblázat - Foglalkoztatás és munkanélküliség a nők körében</t>
  </si>
  <si>
    <t>Munkavállalási korúak száma</t>
  </si>
  <si>
    <t>Foglalkoztatottak</t>
  </si>
  <si>
    <t>Munkanélküliek</t>
  </si>
  <si>
    <t>férfiak</t>
  </si>
  <si>
    <t>nők</t>
  </si>
  <si>
    <t>Forrás: TeIr és helyi adatgyűjtés</t>
  </si>
  <si>
    <t>5.1.2. számú táblázat - Nők részvétele foglalkoztatást segítő és képzési programokban</t>
  </si>
  <si>
    <t>résztvevők száma</t>
  </si>
  <si>
    <t>résztvevő nők száma</t>
  </si>
  <si>
    <t>Forrás: Helyi adatgyűjtés</t>
  </si>
  <si>
    <t>Foglalkoztatást segítő programok száma</t>
  </si>
  <si>
    <t>Képzési programok száma</t>
  </si>
  <si>
    <t>Esetszám</t>
  </si>
  <si>
    <t>5.1.4. számú táblázat - Alacsony iskolai végzettségű nők elhelyezkedési lehetőségei</t>
  </si>
  <si>
    <t>munkanélküli nők száma</t>
  </si>
  <si>
    <t xml:space="preserve">8 általánosnál alacsonyabb végzettségű </t>
  </si>
  <si>
    <t>gimnázium</t>
  </si>
  <si>
    <t>érettségi</t>
  </si>
  <si>
    <t>főiskola</t>
  </si>
  <si>
    <t>egyetem</t>
  </si>
  <si>
    <t>szakiskola/szakmunkás-képző</t>
  </si>
  <si>
    <t>5.2 számú táblázat - A munkaerő-piaci és családi feladatok összeegyeztetését segítő szolgáltatások</t>
  </si>
  <si>
    <t>férőhelyek száma családi napközikben</t>
  </si>
  <si>
    <t>önkor-mányzati</t>
  </si>
  <si>
    <t>egyéb</t>
  </si>
  <si>
    <t>Forrás: TeIR és helyi adatgyűjtés</t>
  </si>
  <si>
    <t>bölcsődei férőhelyek száma</t>
  </si>
  <si>
    <t>működő bölcsödék száma</t>
  </si>
  <si>
    <t>3 év alatti gyermekek száma a településen</t>
  </si>
  <si>
    <t>működő családi napközik száma</t>
  </si>
  <si>
    <t>férőhelyek összesen</t>
  </si>
  <si>
    <t>5.3. számú táblázat - Családtervezés, anya- és gyermekgondozás területe</t>
  </si>
  <si>
    <t>védőnők száma</t>
  </si>
  <si>
    <t>0-3 év közötti gyermekek száma</t>
  </si>
  <si>
    <t>átlagos gyermekszám védőnőnként</t>
  </si>
  <si>
    <t>5.4. számú táblázat - A nőket érő erőszak, családon belüli erőszak</t>
  </si>
  <si>
    <t>rendőrök riasztása családi viszályhoz</t>
  </si>
  <si>
    <t>tényleges feljelentések száma</t>
  </si>
  <si>
    <t>bírósági ítélet</t>
  </si>
  <si>
    <t>5.5. számú táblázat - Krízishelyzetben igénybe vehető szolgáltatások</t>
  </si>
  <si>
    <t>önkormányzati anyaotthon a településen</t>
  </si>
  <si>
    <t>önkormányzati anyaotthon a település 50 km-es körzetében</t>
  </si>
  <si>
    <t xml:space="preserve">Nem önkormányzati (egyházi, alapítványi) anyaotthon a településen  </t>
  </si>
  <si>
    <t>Nem önkormányzati (egyházi, alapítványi) anyaotthon a település 50 km-es körzetében</t>
  </si>
  <si>
    <t>5.6. számú táblázat - A nők szerepe a helyi közéletben</t>
  </si>
  <si>
    <t>Képviselőtestület tagja</t>
  </si>
  <si>
    <t>Városi bíróság és ítélőtáblák vezetői</t>
  </si>
  <si>
    <t>Közgyűlések tagjai</t>
  </si>
  <si>
    <t>5.7 számú táblázat - A nőket helyi szinten fokozottan érintő társadalmi problémák és felszámolásukra irányuló kezdeményezések</t>
  </si>
  <si>
    <t>Intézkedessek, pályázatok, programok száma a településen</t>
  </si>
  <si>
    <t>Önkormányzati</t>
  </si>
  <si>
    <t>Más állami szerv által támogatott</t>
  </si>
  <si>
    <t>Civil</t>
  </si>
  <si>
    <t>Összes</t>
  </si>
  <si>
    <t>6.1.1. számú táblázat – Nyugdíjban, nyugdíjszerű ellátásban részesülők száma nemek szerint</t>
  </si>
  <si>
    <t>nyugdíjban, nyugdíjszerű ellátásban részesülő férfiak száma</t>
  </si>
  <si>
    <t>nyugdíjban, nyugdíjszerű ellátásban részesülő nők száma</t>
  </si>
  <si>
    <t>összes nyugdíjas</t>
  </si>
  <si>
    <t>Munkaügyi Központ által támogatott</t>
  </si>
  <si>
    <t>Egyéb</t>
  </si>
  <si>
    <t>6.2.3. számú táblázat - Hátrányos megkülönböztetés a foglalkoztatás terén</t>
  </si>
  <si>
    <t>Regisztrált munkanélküliek száma</t>
  </si>
  <si>
    <t>55 év feletti regisztrált munkanélküliek száma</t>
  </si>
  <si>
    <t>Tartós munkanélküliek száma</t>
  </si>
  <si>
    <t>55 év feletti tartós munkanélküliek száma</t>
  </si>
  <si>
    <t>Forrás: Helyi adatgyűjtés, TeIR</t>
  </si>
  <si>
    <t>6.3.1. számú táblázat - 64 évnél idősebb népesség és nappali ellátásban részesülő időskorúak száma</t>
  </si>
  <si>
    <t>64 év feletti lakosság száma</t>
  </si>
  <si>
    <t>nappali ellátásban részesülő időskorúak száma</t>
  </si>
  <si>
    <t>6.3.2. számú táblázat - Időskorúak járadékában részesülők száma</t>
  </si>
  <si>
    <t>időskorúak járadékában részesülők száma</t>
  </si>
  <si>
    <t>6.3.3. számú táblázat - Kulturális, közművelődési szolgáltatásokhoz való hozzáférés</t>
  </si>
  <si>
    <t>Mozielőadás látogatása</t>
  </si>
  <si>
    <t>Színházelőadás látogatása</t>
  </si>
  <si>
    <t>Múzeumi kiállítás megtekintése</t>
  </si>
  <si>
    <t>Könyvtár látogatása</t>
  </si>
  <si>
    <t>Közművelődési intézmény rendezvényén részvétel</t>
  </si>
  <si>
    <t>Vallásgyakorlás templomban</t>
  </si>
  <si>
    <t>Sportrendezvényen részvétel</t>
  </si>
  <si>
    <t>alkalom</t>
  </si>
  <si>
    <t>6.3.4. számú táblázat - Idősek informatikai jártassága</t>
  </si>
  <si>
    <t>Összes megkérdezett</t>
  </si>
  <si>
    <t>Számítógépet használni tudók száma</t>
  </si>
  <si>
    <t>Internetet használni tudók száma</t>
  </si>
  <si>
    <t>Az idősebb célcsoport igényeit célzó programok száma</t>
  </si>
  <si>
    <t>megváltozott munkaképességű személyek ellátásaiban részesülők száma</t>
  </si>
  <si>
    <t>egészségkárosodott személyek szociális ellátásaiban részesülők száma</t>
  </si>
  <si>
    <t>7.1.2. számú táblázat - Nappali ellátásban részesülő fogyatékos személyek száma</t>
  </si>
  <si>
    <t>Nappali ellátásban részesülő fogyatékos személyek száma</t>
  </si>
  <si>
    <t xml:space="preserve">önkormányzati fenntartású intézményben </t>
  </si>
  <si>
    <t>egyházi fenntartású intézményben</t>
  </si>
  <si>
    <t xml:space="preserve">civil fenntartású intézményben </t>
  </si>
  <si>
    <t>Forrás: TeIR, KSH Tstar; a központi adatokat célszerű bontani a helyi adatszolgáltatók segítségével</t>
  </si>
  <si>
    <t>7.1.3. táblázat -  Fogyatékos személyek részvétele a foglalkoztatásban</t>
  </si>
  <si>
    <t>Fogyatékos személyek részvétele a foglalkoztatásban, a különféle típusú foglalkoztatásban résztvevők száma az alkalmazók szerinti megoszlásban</t>
  </si>
  <si>
    <t>Non profit szervezet</t>
  </si>
  <si>
    <t>Gazdasági vállalkozás</t>
  </si>
  <si>
    <t>Szociális foglalkozatásban alkalmazottak</t>
  </si>
  <si>
    <t>fejlesztő-felkészítésben résztvevők száma</t>
  </si>
  <si>
    <t xml:space="preserve">munka rehabilitációban foglalkoztatottak száma </t>
  </si>
  <si>
    <t>Védett munkahelyen foglalkoztatottak száma</t>
  </si>
  <si>
    <t>Támogatott foglalkoztatásban résztvevők száma</t>
  </si>
  <si>
    <t>Nyílt munkaerő-piaci foglalkoztatásban résztvevő fogyatékos személyek száma</t>
  </si>
  <si>
    <t>Forrás: helyi adatgyűjtés több forrás segítségével</t>
  </si>
  <si>
    <t>Közszférában  foglalkozatott (pl. önkormányzat, kormányhivatal, állami vagy önkormányzati fenntartású intézmény)</t>
  </si>
  <si>
    <t>7.1.4. táblázat - A településen élő fogyatékos személyek önálló életvitelét támogató helyi intézmények, szociális szolgáltatások</t>
  </si>
  <si>
    <t>Állami/önkormányzati</t>
  </si>
  <si>
    <t>Egyházi</t>
  </si>
  <si>
    <t xml:space="preserve">Civil </t>
  </si>
  <si>
    <t xml:space="preserve">falugondnoki  vagy tanyagondnoki szolgáltatás </t>
  </si>
  <si>
    <t>étkeztetés</t>
  </si>
  <si>
    <t>házi segítségnyújtás</t>
  </si>
  <si>
    <t>jelzőrendszeres házi segítségnyújtás</t>
  </si>
  <si>
    <t>családsegítés</t>
  </si>
  <si>
    <t xml:space="preserve">közösségi ellátás szenvedélybetegek részére </t>
  </si>
  <si>
    <t>közösségi ellátás pszichiátriai betegek  részére</t>
  </si>
  <si>
    <t>támogató szolgáltatás</t>
  </si>
  <si>
    <t>nappali ellátás</t>
  </si>
  <si>
    <t>7.2.1. táblázat - Fogyatékkal élő személyek pénzbeli és természetbeni ellátása, kedvezmények</t>
  </si>
  <si>
    <t>Fogyatékos személyek száma</t>
  </si>
  <si>
    <t>Időskorúak járadéka</t>
  </si>
  <si>
    <t>Aktív korúak ellátása</t>
  </si>
  <si>
    <t>Rendszeres szociális segély</t>
  </si>
  <si>
    <t>Lakásfenntartási támogatás</t>
  </si>
  <si>
    <t>Ápolási díj</t>
  </si>
  <si>
    <t>Temetési segély</t>
  </si>
  <si>
    <t>Átmeneti segély</t>
  </si>
  <si>
    <t>Adósságkezelési szolgáltatás</t>
  </si>
  <si>
    <t>Energia felhasználási támogatás</t>
  </si>
  <si>
    <t>Más jogszabályok alapján nyújtott ellátások</t>
  </si>
  <si>
    <t>Fogyatékossági támogatás</t>
  </si>
  <si>
    <t>Rokkantsági járadék</t>
  </si>
  <si>
    <t>Személygépkocsi átalakítási támogatás</t>
  </si>
  <si>
    <t>Közlekedési kedvezmény</t>
  </si>
  <si>
    <t>Személygépkocsi szerzési kedvezmény</t>
  </si>
  <si>
    <t>Parkolási igazolvány</t>
  </si>
  <si>
    <t>1993. évi III. tv. (Szt.) alapján pénzbeli ellátás</t>
  </si>
  <si>
    <t>Természetbeni ellátás</t>
  </si>
  <si>
    <t>7.3.1. táblázat – Akadálymentesítés 1.</t>
  </si>
  <si>
    <t xml:space="preserve">Egészségügyi szolgáltatásra való jogosultság
Itt azokra a fogyatékos személyekre kérdezünk, akik az önkormányzat javaslatára, rászorultsági alapon kapnak TAJ kártyát az OEP-től. </t>
  </si>
  <si>
    <t xml:space="preserve">Közgyógyellátás
Ez a fogyatékos személyeknek alanyi jogon jár, nem fogyatékos személyek rászorultsági alapon vehetik igénybe. Mivel a településen élő  fogyatékos személyek számának megállapítása nehéz, ez az adat is fontos mutató lehet.  </t>
  </si>
  <si>
    <t>Igen/nem</t>
  </si>
  <si>
    <t>Lift</t>
  </si>
  <si>
    <t>oktatási intézmények</t>
  </si>
  <si>
    <t>alapfok</t>
  </si>
  <si>
    <t>középfok</t>
  </si>
  <si>
    <t>felsőfok</t>
  </si>
  <si>
    <t xml:space="preserve">fekvőbeteg ellátás </t>
  </si>
  <si>
    <t>járó beteg szakellátás</t>
  </si>
  <si>
    <t>alapellátás</t>
  </si>
  <si>
    <t>kulturális, művelődési intézmények</t>
  </si>
  <si>
    <t>önkormányzati, közigazgatási intézmény</t>
  </si>
  <si>
    <t>igazságszolgáltatási, rendőrség, ügyészség</t>
  </si>
  <si>
    <t>szociális ellátást nyújtó intézmények</t>
  </si>
  <si>
    <t>Forrás: helyi adatgyűjtés, személyes tapasztalat, fogyatékos ügyi referens információi, fogyatékosok civil szervezetei</t>
  </si>
  <si>
    <t>Tapintható információ</t>
  </si>
  <si>
    <t>Indukciós hurok</t>
  </si>
  <si>
    <t>Hangos tájékoztatás</t>
  </si>
  <si>
    <t>Rámpa</t>
  </si>
  <si>
    <t>Jelnyelvi segítség</t>
  </si>
  <si>
    <t>Vakvezető sáv</t>
  </si>
  <si>
    <t>Mozgáskorlátozottak részére mosdó</t>
  </si>
  <si>
    <t>7.3.2. táblázat – Akadálymentesítés a foglalkozatóknál</t>
  </si>
  <si>
    <t>A foglalkoztató neve és a foglalkoztatás jellege</t>
  </si>
  <si>
    <t>7.3.3. táblázat - Fizikai és infokommunikációs  akadálymentesítettség a közlekedésben</t>
  </si>
  <si>
    <t>Közterület (utca/járda, park, tér)</t>
  </si>
  <si>
    <t>Helyi és távolsági tömegközlekedés</t>
  </si>
  <si>
    <t>Buszpályaudvar, buszvárók</t>
  </si>
  <si>
    <t>Vasútállomás</t>
  </si>
  <si>
    <t>Forrás: helyi adatgyűjtés, a vizsgált területen az önkormányzat szociális ügyekkel foglalkozó munkatársától és az érdekvédelmi szervezetek vezetőitől</t>
  </si>
  <si>
    <t>Forrás: helyi adatgyűjtés, a vizsgált területen foglalkoztatást végző vállalkozásoknál</t>
  </si>
  <si>
    <t>7.3.4. táblázat - Fogyatékos személyek rendelkezésére álló helyi szolgáltatások</t>
  </si>
  <si>
    <t>Az adott évben a szolgáltatást igénylő fogyatékos személyek száma</t>
  </si>
  <si>
    <t>ápolást, gondozást nyújtó intézmény</t>
  </si>
  <si>
    <t>rehabilitációs intézmény</t>
  </si>
  <si>
    <t>lakóotthon</t>
  </si>
  <si>
    <t>átmeneti ellátást nyújtó fogyatékosok gondozóháza</t>
  </si>
  <si>
    <t>támogatott lakhatás</t>
  </si>
  <si>
    <t>Változás</t>
  </si>
  <si>
    <t>0-14 éves</t>
  </si>
  <si>
    <t>15-17 éves</t>
  </si>
  <si>
    <t>18-59 éves</t>
  </si>
  <si>
    <t>60-64 éves</t>
  </si>
  <si>
    <t>65 év feletti</t>
  </si>
  <si>
    <t>3.2.3. számú tábla - A munkanélküliek és a 180 napnál régebben munkanélküliek száma és aránya</t>
  </si>
  <si>
    <t>3.2.4. számú táblázat - Pályakezdő álláskeresők száma és a 18-29 éves népesség száma</t>
  </si>
  <si>
    <t>7.1.1 számú táblázat - Megváltozott munkaképességű személyek szociális ellátásaiban részesülők száma</t>
  </si>
  <si>
    <t>egészségügyi intézmények</t>
  </si>
  <si>
    <t>6.2.2. számú táblázat - Tevékeny időskor (lehetőségek a településen)</t>
  </si>
  <si>
    <t>6.4. számú táblázat - Az időseket célzó programok a településen</t>
  </si>
  <si>
    <t xml:space="preserve">5.1.3. számú táblázat - Hátrányos megkülönböztetés </t>
  </si>
  <si>
    <t>2013/2014</t>
  </si>
  <si>
    <t>2014/2015</t>
  </si>
  <si>
    <t>2015/2016</t>
  </si>
  <si>
    <t>2016/2017</t>
  </si>
  <si>
    <t>országos átlag: 2016/2017</t>
  </si>
  <si>
    <t>országos átlag 2016/2017</t>
  </si>
  <si>
    <t>3.4.3. számú táblázat - Támogatásban részesülők</t>
  </si>
  <si>
    <t>3.2.7. számú táblázat - Felnőttoktatásban résztvevők</t>
  </si>
  <si>
    <r>
      <t>8. évfolyamot eredményesen befejezettek száma /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aránya a</t>
    </r>
    <r>
      <rPr>
        <b/>
        <sz val="11"/>
        <color rgb="FF000000"/>
        <rFont val="Calibri"/>
        <family val="2"/>
        <charset val="238"/>
      </rPr>
      <t xml:space="preserve"> nappali rendszerű oktatásban</t>
    </r>
  </si>
  <si>
    <r>
      <t xml:space="preserve">Szociális szempontból felvett gyerekek száma </t>
    </r>
    <r>
      <rPr>
        <b/>
        <sz val="8"/>
        <color rgb="FF000000"/>
        <rFont val="Calibri"/>
        <family val="2"/>
        <charset val="238"/>
      </rPr>
      <t>(munkanélküli szülő, veszélyeztetett gyermek, nappali tagozaton tanuló szülő)</t>
    </r>
  </si>
  <si>
    <r>
      <t xml:space="preserve">Magyar állampolgársággal nem rendelkező, 18 év alatti </t>
    </r>
    <r>
      <rPr>
        <b/>
        <sz val="10"/>
        <color theme="1"/>
        <rFont val="Calibri"/>
        <family val="2"/>
        <charset val="238"/>
      </rPr>
      <t>középiskolások száma (fő)</t>
    </r>
  </si>
  <si>
    <r>
      <t xml:space="preserve"> I</t>
    </r>
    <r>
      <rPr>
        <b/>
        <sz val="10"/>
        <color theme="1"/>
        <rFont val="Calibri"/>
        <family val="2"/>
        <charset val="238"/>
      </rPr>
      <t>ngyenes tankönyv-ellátásban részesülők száma</t>
    </r>
  </si>
  <si>
    <r>
      <t>Óvodáztatási támogatásban részesülők száma</t>
    </r>
    <r>
      <rPr>
        <b/>
        <sz val="10"/>
        <color rgb="FF000000"/>
        <rFont val="Calibri"/>
        <family val="2"/>
        <charset val="238"/>
      </rPr>
      <t xml:space="preserve"> </t>
    </r>
  </si>
  <si>
    <t>3.2.16. számú táblázat – Mélyszegénységben élők és romák foglalkoztatása</t>
  </si>
  <si>
    <t>3.3.2. számú táblázat - Járadékra jogosultak száma</t>
  </si>
  <si>
    <t>Rendszeres gyermekvédelmi kedvezményben részesítettek száma</t>
  </si>
  <si>
    <t>Adott településen található utazási idő (perc)</t>
  </si>
  <si>
    <t>3.4.1. számú táblázat - Lakásállomány</t>
  </si>
  <si>
    <t>van/nincs</t>
  </si>
  <si>
    <t>Felsorolás</t>
  </si>
  <si>
    <t>fiatalok foglalkoztatását megkönnyítő programok a vonzásközpontban</t>
  </si>
  <si>
    <t>az oktatásból a munkaerőpiacra való átmenetet megkönnyítő programok a vonzásközpontban</t>
  </si>
  <si>
    <t>3.2.12. számú táblázat – A foglalkoztatáshoz való hozzáférés esélyének helyi potenciálja – fiatalok</t>
  </si>
  <si>
    <t>3.2.14. számú táblázat – A foglalkoztatáshoz való hozzáférés esélyének helyi potenciálja - felnőttek</t>
  </si>
  <si>
    <t>egyéb munkaerő-piaci szolgáltatások a vonzásközpontban</t>
  </si>
  <si>
    <t>Helyi foglalkoztatási programok a településen</t>
  </si>
  <si>
    <t>Helyi foglalkoztatási programok a vonzásközpontban</t>
  </si>
  <si>
    <t>összes fő</t>
  </si>
  <si>
    <t>a telepen/szegregátumokban élők száma és változása</t>
  </si>
  <si>
    <t>0-6-éves</t>
  </si>
  <si>
    <t>7-14 éves</t>
  </si>
  <si>
    <t>15-30 éves</t>
  </si>
  <si>
    <t>31-45 éves</t>
  </si>
  <si>
    <t xml:space="preserve">46-64 éves </t>
  </si>
  <si>
    <t>65&lt; éves</t>
  </si>
  <si>
    <t>az aktív korúak (15-64 év) közül foglalkoztatott</t>
  </si>
  <si>
    <t>munkanélküli</t>
  </si>
  <si>
    <t>Inaktív</t>
  </si>
  <si>
    <t>eltartott</t>
  </si>
  <si>
    <t>segélyezettek száma</t>
  </si>
  <si>
    <t>hátrányos helyzetű gyermekek száma</t>
  </si>
  <si>
    <t>halmozottan hátrányos helyzetű gyermekek száma</t>
  </si>
  <si>
    <t>3.5.3. számú táblázat - A telepeken, szegregátumokban élők</t>
  </si>
  <si>
    <t>Forrás: Önkormányzati adatok</t>
  </si>
  <si>
    <r>
      <t xml:space="preserve">ebből </t>
    </r>
    <r>
      <rPr>
        <b/>
        <sz val="10"/>
        <color theme="1"/>
        <rFont val="Calibri"/>
        <family val="2"/>
        <charset val="238"/>
        <scheme val="minor"/>
      </rPr>
      <t>elégtelen lakhatási körülményeket biztosító lakások száma</t>
    </r>
  </si>
  <si>
    <t>Intézmény OM azonosítója</t>
  </si>
  <si>
    <t>Iskola / Feladat-ellátási hely neve:</t>
  </si>
  <si>
    <t>Feladat-ellátási helyen tanulók száma (összes tanuló)</t>
  </si>
  <si>
    <t>A feladat-ellátási helyen tanulók közül az 1. szegregátum(ok)ban lakó tanulók száma</t>
  </si>
  <si>
    <t>A feladat-ellátási helyen tanulók közül a 2. szegregátum(ok)ban lakó tanulók száma</t>
  </si>
  <si>
    <t>A feladat-ellátási helyen tanulók közül a 3. szegregátum(ok)ban lakó tanulók száma</t>
  </si>
  <si>
    <t>4.2.3. számú táblázat – Szegregált, telepszerű lakókörnyezetben élő gyermekek helyzete, esélyegyenlősége</t>
  </si>
  <si>
    <t>Forrás: Járási tankerületi, intézményfenntartói, Önkormányzati adatok</t>
  </si>
  <si>
    <t>Otthont nyújtó ellátásba került gyermekek száma a szegregátumban</t>
  </si>
  <si>
    <t>település egésze</t>
  </si>
  <si>
    <t>szegregátum 1.</t>
  </si>
  <si>
    <t>szegregátum 2.</t>
  </si>
  <si>
    <t>Szegregátum 3.</t>
  </si>
  <si>
    <t>Átmeneti nevelésbe vétel</t>
  </si>
  <si>
    <t>Tartós nevelésbe vétel</t>
  </si>
  <si>
    <t>Ideiglenes hatályú elhelyezés</t>
  </si>
  <si>
    <t>Családi pótlék/ iskoláztatási támogatás felfüggesztése iskolai hiányzás miatt</t>
  </si>
  <si>
    <t>4.2.4. számú táblázat – Szegregált, telepszerű lakókörnyezetben élő gyermekek helyzete, esélyegyenlősége</t>
  </si>
  <si>
    <t>2012-2013. év</t>
  </si>
  <si>
    <t>3 éves</t>
  </si>
  <si>
    <t>4 éves</t>
  </si>
  <si>
    <t>5 éves</t>
  </si>
  <si>
    <t>6 éves</t>
  </si>
  <si>
    <t>7 éves</t>
  </si>
  <si>
    <t xml:space="preserve"> Összesen</t>
  </si>
  <si>
    <t>székhely</t>
  </si>
  <si>
    <t xml:space="preserve">Az intézménybe beíratott gyermekek létszáma </t>
  </si>
  <si>
    <t xml:space="preserve">Más településről bejáró gyermekek létszáma </t>
  </si>
  <si>
    <t>az intézménybe beíratott, 20%-ot meghaladóan hiányzott gyermekek száma (az adott évből eltelt időszakra vetítetten)</t>
  </si>
  <si>
    <t>a beíratott gyermekek közül a hátrányos helyzetűek létszáma</t>
  </si>
  <si>
    <t>a beíratott gyermekek közül a halmozottan hátrányos helyzetűek létszáma</t>
  </si>
  <si>
    <t xml:space="preserve">  tagóvoda</t>
  </si>
  <si>
    <t>Az intézménybe beíratott gyermekek létszáma</t>
  </si>
  <si>
    <t>Más településről bejáró gyermekek létszáma</t>
  </si>
  <si>
    <t>4.4.4. számú táblázat - Az óvodai ellátás igénybevétele</t>
  </si>
  <si>
    <t>Székhely</t>
  </si>
  <si>
    <t>beíratott hátrányos helyzetű gyermekek létszáma</t>
  </si>
  <si>
    <t>az intézménybe beíratott, 20%-ot meghaladóan hiányzott hátrányos helyzetű gyermekek száma (az adott évből eltelt időszakra vetítetten)</t>
  </si>
  <si>
    <t>fejlesztő foglalkozásban részesülő hátrányos helyzetű gyermekek száma</t>
  </si>
  <si>
    <t>beíratott halmozottan hátrányos helyzetű gyermekek létszáma</t>
  </si>
  <si>
    <t>az intézménybe beíratott, 20%-ot meghaladóan hiányzott halmozottan hátrányos helyzetű gyermekek száma (az adott évből eltelt időszakra vetítetten)</t>
  </si>
  <si>
    <t>fejlesztő foglalkozásban részesülő halmozottan hátrányos helyzetű gyermekek száma</t>
  </si>
  <si>
    <t>Csoport 2</t>
  </si>
  <si>
    <t>Csoport 3</t>
  </si>
  <si>
    <t>Csoport 4</t>
  </si>
  <si>
    <t>Csoport 5</t>
  </si>
  <si>
    <t>Csoport 6</t>
  </si>
  <si>
    <t xml:space="preserve">A csoportok összlétszámából a 6 évesnél idősebb gyermekek </t>
  </si>
  <si>
    <t>A csoportok összlétszámából a 7 évesnél idősebb gyermekek (ped. szakszolgálat véleménnyel)</t>
  </si>
  <si>
    <t>Tagóvoda</t>
  </si>
  <si>
    <t>Csoport 1</t>
  </si>
  <si>
    <t>4.4.5. számú táblázat - A hátrányos és halmozottan hátrányos helyzetű gyermekek ellátása</t>
  </si>
  <si>
    <t>Óvodai körzeten-kénti létszám és hh/hhh gyermekek megoszlása</t>
  </si>
  <si>
    <t>A körzetbe felvehető (ott élő) összes gyerme-kek száma</t>
  </si>
  <si>
    <t>A körzetbe felvehető (ott élő) összes hh gyerme-kek száma</t>
  </si>
  <si>
    <t>A körzet óvodáiba járó gyermekek össz-létszáma</t>
  </si>
  <si>
    <t>A körzetbe járó hh gyermekek létszáma</t>
  </si>
  <si>
    <t>A körzetbe járó hh gyermekek aránya a körzet óvodásainak össz-létszámához viszonyítva (%)</t>
  </si>
  <si>
    <t>A körzetbe járó hhh gyermekek aránya a körzet óvodásainak össz-létszámához viszonyítva (%)</t>
  </si>
  <si>
    <t>Körzet 1</t>
  </si>
  <si>
    <t>Körzet 2</t>
  </si>
  <si>
    <t>Körzet 3</t>
  </si>
  <si>
    <t>Körzet 4</t>
  </si>
  <si>
    <t>Körzet 5</t>
  </si>
  <si>
    <t>Körzet 6</t>
  </si>
  <si>
    <t>Körzet 7</t>
  </si>
  <si>
    <t>4.4.6. számú táblázat - Óvodai körzethatár</t>
  </si>
  <si>
    <t>A körzetbe felvehető (ott élő) összes hhh gyermekek száma</t>
  </si>
  <si>
    <t>A körzetbe járó hhh gyermekek létszáma</t>
  </si>
  <si>
    <t>Hány körzet van a településen</t>
  </si>
  <si>
    <t>Iskolai körzetenkénti létszám és hh/hhh tanulók megoszlása</t>
  </si>
  <si>
    <t>A körzet általános iskoláiba járó tanulók összlétszáma</t>
  </si>
  <si>
    <t>A körzetbe járó hh tanulók létszáma</t>
  </si>
  <si>
    <t>A körzetbe járó hh tanulók aránya a körzet tanulóinak össz-létszámához viszonyítva (%)</t>
  </si>
  <si>
    <t>A körzetbe járó hhh tanulók tanulók létszáma</t>
  </si>
  <si>
    <t>A körzetbe járó hhh tanulók aránya a körzet tanulóinak össz-létszámához viszonyítva (%)</t>
  </si>
  <si>
    <t xml:space="preserve"> A körzetbe járó hh tanulók létszáma a település hh tanulóinak össz-létszámához viszonyítva</t>
  </si>
  <si>
    <t>A körzetbe járó hhh tanulók létszáma a település hhh tanulóinak össz-létszámához viszonyítva</t>
  </si>
  <si>
    <t>4.4.10. számú táblázat – Iskolai körzethatár</t>
  </si>
  <si>
    <t>2012-2013. tanév</t>
  </si>
  <si>
    <t>Telephely1 (szükség szerint, töröljön vagy szúrjon be plusz sorokat)</t>
  </si>
  <si>
    <t xml:space="preserve">Tagozat meg-nevezése </t>
  </si>
  <si>
    <t>Létszám</t>
  </si>
  <si>
    <t>Napközis</t>
  </si>
  <si>
    <t>Bejáró</t>
  </si>
  <si>
    <t xml:space="preserve"> Hátrányos helyzetűek létszáma</t>
  </si>
  <si>
    <t>HH tanulók aránya az osztály létszámához viszonyítva</t>
  </si>
  <si>
    <t xml:space="preserve">  Halmozottan hátrányos helyzetűek létszáma</t>
  </si>
  <si>
    <t xml:space="preserve"> HHH tanulók aránya az osztály létszámához viszonyítva</t>
  </si>
  <si>
    <t>Sajátos nevelési igényű tanulók létszáma</t>
  </si>
  <si>
    <t>SNI tanulók aránya az osztály létszámához viszonyítva</t>
  </si>
  <si>
    <t>SNI tanulók számából a hhh tanulók száma</t>
  </si>
  <si>
    <t>Évismétlők száma</t>
  </si>
  <si>
    <t>Magán-tanulók száma</t>
  </si>
  <si>
    <t>Létszám, amelynek alapján integrációs normatívát igényelnek</t>
  </si>
  <si>
    <t>1. évfolyam A osztály</t>
  </si>
  <si>
    <t>1. évfolyam B osztály</t>
  </si>
  <si>
    <t>2. évfolyam A osztály</t>
  </si>
  <si>
    <t>2. évfolyam B osztály</t>
  </si>
  <si>
    <t>3. évfolyam A osztály</t>
  </si>
  <si>
    <t>3. évfolyam B osztály</t>
  </si>
  <si>
    <t>4. évfolyam A osztály</t>
  </si>
  <si>
    <t>4. évfolyam B osztály</t>
  </si>
  <si>
    <t>5. évfolyam A osztály</t>
  </si>
  <si>
    <t>5. évfolyam B osztály</t>
  </si>
  <si>
    <t>6. évfolyam A osztály</t>
  </si>
  <si>
    <t>6. évfolyam B osztály</t>
  </si>
  <si>
    <t>7. évfolyam A osztály</t>
  </si>
  <si>
    <t>7. évfolyam B osztály</t>
  </si>
  <si>
    <t>8. évfolyam A osztály</t>
  </si>
  <si>
    <t>8. évfolyam B osztály</t>
  </si>
  <si>
    <t>Összesen:</t>
  </si>
  <si>
    <t>4.4.13. számú táblázat - Iskolai ellátás igénybevétele  - telephelyi bontásban</t>
  </si>
  <si>
    <t>Forrás: Önkormányzati, intézményi adatok, KIR</t>
  </si>
  <si>
    <t>ISKOLA NEVE</t>
  </si>
  <si>
    <t>Országos kompetencia-mérés eredménye</t>
  </si>
  <si>
    <t>Iskola átlaga</t>
  </si>
  <si>
    <t>Országos átlag</t>
  </si>
  <si>
    <t>HHH tanulók átlaga</t>
  </si>
  <si>
    <t>Szövegértés</t>
  </si>
  <si>
    <t>6. évfolyam</t>
  </si>
  <si>
    <t>8. évfolyam</t>
  </si>
  <si>
    <t>–</t>
  </si>
  <si>
    <t>10. évfolyam</t>
  </si>
  <si>
    <t>Matematika</t>
  </si>
  <si>
    <t>4.4.14. számú táblázat – Kompetenciamérési adatok</t>
  </si>
  <si>
    <t>kivetett iparűzési adó</t>
  </si>
  <si>
    <t>befizetett iparűzési adó</t>
  </si>
  <si>
    <t>n.a</t>
  </si>
  <si>
    <t>önk</t>
  </si>
  <si>
    <t>25 perc</t>
  </si>
  <si>
    <t>33 perc</t>
  </si>
  <si>
    <t>nincs</t>
  </si>
  <si>
    <t>1 óra 28 perc</t>
  </si>
  <si>
    <t xml:space="preserve">Változó 2-5 óra között </t>
  </si>
  <si>
    <t>Ceglédi Református Általános Iskola és Óvoda Kőröstetétleni tagintézménye</t>
  </si>
  <si>
    <t>nem releváns</t>
  </si>
</sst>
</file>

<file path=xl/styles.xml><?xml version="1.0" encoding="utf-8"?>
<styleSheet xmlns="http://schemas.openxmlformats.org/spreadsheetml/2006/main">
  <numFmts count="1">
    <numFmt numFmtId="164" formatCode="0.0%"/>
  </numFmts>
  <fonts count="3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i/>
      <sz val="10"/>
      <color rgb="FF00B050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0"/>
      <color rgb="FF00B050"/>
      <name val="Calibri"/>
      <family val="2"/>
      <charset val="238"/>
    </font>
    <font>
      <b/>
      <i/>
      <sz val="10"/>
      <color rgb="FF00B050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0" applyFont="1" applyFill="1" applyBorder="1"/>
    <xf numFmtId="0" fontId="1" fillId="0" borderId="0" xfId="0" applyFont="1"/>
    <xf numFmtId="0" fontId="0" fillId="0" borderId="0" xfId="0" applyProtection="1">
      <protection locked="0"/>
    </xf>
    <xf numFmtId="0" fontId="0" fillId="0" borderId="0" xfId="0" applyProtection="1"/>
    <xf numFmtId="0" fontId="4" fillId="0" borderId="0" xfId="0" applyFont="1"/>
    <xf numFmtId="0" fontId="0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2" fillId="4" borderId="1" xfId="0" applyNumberFormat="1" applyFon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wrapText="1"/>
    </xf>
    <xf numFmtId="0" fontId="0" fillId="0" borderId="1" xfId="0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9" fontId="4" fillId="0" borderId="1" xfId="1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1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Protection="1"/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7" fillId="3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 applyProtection="1">
      <alignment horizontal="center" vertical="center" wrapText="1"/>
    </xf>
    <xf numFmtId="0" fontId="0" fillId="5" borderId="1" xfId="0" applyFill="1" applyBorder="1" applyProtection="1"/>
    <xf numFmtId="9" fontId="0" fillId="5" borderId="1" xfId="0" applyNumberFormat="1" applyFill="1" applyBorder="1" applyProtection="1"/>
    <xf numFmtId="0" fontId="0" fillId="5" borderId="1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 applyProtection="1">
      <alignment horizontal="center" vertical="center"/>
    </xf>
    <xf numFmtId="164" fontId="2" fillId="5" borderId="1" xfId="0" applyNumberFormat="1" applyFont="1" applyFill="1" applyBorder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/>
    </xf>
    <xf numFmtId="164" fontId="6" fillId="5" borderId="1" xfId="0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9" fontId="5" fillId="5" borderId="1" xfId="0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8" fillId="3" borderId="1" xfId="0" applyFont="1" applyFill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  <protection locked="0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left" wrapText="1"/>
    </xf>
    <xf numFmtId="0" fontId="0" fillId="3" borderId="5" xfId="0" applyFill="1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top" wrapText="1"/>
    </xf>
    <xf numFmtId="0" fontId="29" fillId="0" borderId="1" xfId="0" applyFont="1" applyBorder="1" applyAlignment="1" applyProtection="1">
      <alignment horizontal="center" vertical="center" wrapText="1"/>
    </xf>
    <xf numFmtId="0" fontId="29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top" wrapText="1"/>
    </xf>
    <xf numFmtId="0" fontId="4" fillId="3" borderId="1" xfId="0" applyFont="1" applyFill="1" applyBorder="1" applyAlignment="1" applyProtection="1">
      <alignment horizontal="justify" vertical="top" wrapText="1"/>
    </xf>
    <xf numFmtId="0" fontId="0" fillId="0" borderId="0" xfId="0" applyFont="1" applyProtection="1"/>
    <xf numFmtId="0" fontId="4" fillId="0" borderId="0" xfId="0" applyFont="1" applyProtection="1"/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center" vertical="center" wrapText="1"/>
    </xf>
    <xf numFmtId="9" fontId="0" fillId="5" borderId="1" xfId="0" applyNumberFormat="1" applyFont="1" applyFill="1" applyBorder="1" applyAlignment="1" applyProtection="1">
      <alignment horizontal="center" vertical="center" wrapText="1"/>
    </xf>
    <xf numFmtId="16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29" fillId="0" borderId="2" xfId="0" applyFont="1" applyBorder="1" applyAlignment="1" applyProtection="1">
      <alignment horizontal="left" vertical="center" wrapText="1"/>
    </xf>
    <xf numFmtId="0" fontId="29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1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 sz="1200"/>
            </a:pPr>
            <a:r>
              <a:rPr lang="hu-HU" sz="1200"/>
              <a:t>Lakónépesség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nepesseg!$B$2</c:f>
              <c:strCache>
                <c:ptCount val="1"/>
                <c:pt idx="0">
                  <c:v>Fő</c:v>
                </c:pt>
              </c:strCache>
            </c:strRef>
          </c:tx>
          <c:cat>
            <c:numRef>
              <c:f>nepesseg!$A$3:$A$13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nepesseg!$B$3:$B$13</c:f>
              <c:numCache>
                <c:formatCode>General</c:formatCode>
                <c:ptCount val="11"/>
                <c:pt idx="0">
                  <c:v>863</c:v>
                </c:pt>
                <c:pt idx="1">
                  <c:v>861</c:v>
                </c:pt>
                <c:pt idx="2">
                  <c:v>862</c:v>
                </c:pt>
                <c:pt idx="3">
                  <c:v>878</c:v>
                </c:pt>
                <c:pt idx="4">
                  <c:v>867</c:v>
                </c:pt>
              </c:numCache>
            </c:numRef>
          </c:val>
        </c:ser>
        <c:axId val="60170624"/>
        <c:axId val="60172160"/>
      </c:barChart>
      <c:catAx>
        <c:axId val="60170624"/>
        <c:scaling>
          <c:orientation val="minMax"/>
        </c:scaling>
        <c:axPos val="b"/>
        <c:numFmt formatCode="General" sourceLinked="1"/>
        <c:tickLblPos val="nextTo"/>
        <c:crossAx val="60172160"/>
        <c:crosses val="autoZero"/>
        <c:auto val="1"/>
        <c:lblAlgn val="ctr"/>
        <c:lblOffset val="100"/>
      </c:catAx>
      <c:valAx>
        <c:axId val="60172160"/>
        <c:scaling>
          <c:orientation val="minMax"/>
        </c:scaling>
        <c:axPos val="l"/>
        <c:majorGridlines/>
        <c:numFmt formatCode="General" sourceLinked="1"/>
        <c:tickLblPos val="nextTo"/>
        <c:crossAx val="60170624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 b="1" i="0" baseline="0"/>
              <a:t>Álláskeresők száma (fő)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allaskeresok!$N$2:$W$2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allaskeresok!$N$3:$W$3</c:f>
              <c:numCache>
                <c:formatCode>General</c:formatCode>
                <c:ptCount val="10"/>
                <c:pt idx="0">
                  <c:v>87</c:v>
                </c:pt>
                <c:pt idx="1">
                  <c:v>91</c:v>
                </c:pt>
                <c:pt idx="2">
                  <c:v>104</c:v>
                </c:pt>
                <c:pt idx="3">
                  <c:v>131</c:v>
                </c:pt>
                <c:pt idx="4">
                  <c:v>91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1145472"/>
        <c:axId val="61147008"/>
      </c:barChart>
      <c:catAx>
        <c:axId val="61145472"/>
        <c:scaling>
          <c:orientation val="minMax"/>
        </c:scaling>
        <c:axPos val="b"/>
        <c:numFmt formatCode="General" sourceLinked="1"/>
        <c:tickLblPos val="nextTo"/>
        <c:crossAx val="61147008"/>
        <c:crosses val="autoZero"/>
        <c:auto val="1"/>
        <c:lblAlgn val="ctr"/>
        <c:lblOffset val="100"/>
      </c:catAx>
      <c:valAx>
        <c:axId val="61147008"/>
        <c:scaling>
          <c:orientation val="minMax"/>
        </c:scaling>
        <c:axPos val="l"/>
        <c:majorGridlines/>
        <c:numFmt formatCode="General" sourceLinked="1"/>
        <c:tickLblPos val="nextTo"/>
        <c:crossAx val="61145472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Munkanélküliek iskolai végzettsége</a:t>
            </a:r>
            <a:r>
              <a:rPr lang="hu-HU" sz="1200" baseline="0"/>
              <a:t> (fő)</a:t>
            </a:r>
            <a:endParaRPr lang="hu-HU" sz="1200"/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v>8 általánosnál alacsonyabb</c:v>
          </c:tx>
          <c:cat>
            <c:numRef>
              <c:f>iskolazottsag!$O$5:$O$14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iskolazottsag!$Q$5:$Q$14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8 általános</c:v>
          </c:tx>
          <c:cat>
            <c:numRef>
              <c:f>iskolazottsag!$O$5:$O$14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iskolazottsag!$S$5:$S$14</c:f>
              <c:numCache>
                <c:formatCode>General</c:formatCode>
                <c:ptCount val="10"/>
                <c:pt idx="0">
                  <c:v>8</c:v>
                </c:pt>
                <c:pt idx="1">
                  <c:v>18</c:v>
                </c:pt>
                <c:pt idx="2">
                  <c:v>11</c:v>
                </c:pt>
                <c:pt idx="3">
                  <c:v>12</c:v>
                </c:pt>
              </c:numCache>
            </c:numRef>
          </c:val>
        </c:ser>
        <c:ser>
          <c:idx val="2"/>
          <c:order val="2"/>
          <c:tx>
            <c:v>8 általánosnál magasabb</c:v>
          </c:tx>
          <c:cat>
            <c:numRef>
              <c:f>iskolazottsag!$O$5:$O$14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iskolazottsag!$U$5:$U$14</c:f>
              <c:numCache>
                <c:formatCode>General</c:formatCode>
                <c:ptCount val="10"/>
                <c:pt idx="0">
                  <c:v>10</c:v>
                </c:pt>
                <c:pt idx="1">
                  <c:v>19</c:v>
                </c:pt>
                <c:pt idx="2">
                  <c:v>11</c:v>
                </c:pt>
                <c:pt idx="3">
                  <c:v>19</c:v>
                </c:pt>
              </c:numCache>
            </c:numRef>
          </c:val>
        </c:ser>
        <c:overlap val="100"/>
        <c:axId val="61180928"/>
        <c:axId val="61231872"/>
      </c:barChart>
      <c:catAx>
        <c:axId val="61180928"/>
        <c:scaling>
          <c:orientation val="minMax"/>
        </c:scaling>
        <c:axPos val="b"/>
        <c:numFmt formatCode="General" sourceLinked="1"/>
        <c:tickLblPos val="nextTo"/>
        <c:crossAx val="61231872"/>
        <c:crosses val="autoZero"/>
        <c:auto val="1"/>
        <c:lblAlgn val="ctr"/>
        <c:lblOffset val="100"/>
      </c:catAx>
      <c:valAx>
        <c:axId val="61231872"/>
        <c:scaling>
          <c:orientation val="minMax"/>
        </c:scaling>
        <c:axPos val="l"/>
        <c:majorGridlines/>
        <c:numFmt formatCode="General" sourceLinked="1"/>
        <c:tickLblPos val="nextTo"/>
        <c:crossAx val="611809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eredményes végzők aránya (%)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iskolazottsag!$X$4:$X$12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iskolazottsag!$AA$4:$AA$12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1247872"/>
        <c:axId val="61249408"/>
      </c:barChart>
      <c:catAx>
        <c:axId val="61247872"/>
        <c:scaling>
          <c:orientation val="minMax"/>
        </c:scaling>
        <c:axPos val="b"/>
        <c:numFmt formatCode="General" sourceLinked="1"/>
        <c:tickLblPos val="nextTo"/>
        <c:crossAx val="61249408"/>
        <c:crosses val="autoZero"/>
        <c:auto val="1"/>
        <c:lblAlgn val="ctr"/>
        <c:lblOffset val="100"/>
      </c:catAx>
      <c:valAx>
        <c:axId val="61249408"/>
        <c:scaling>
          <c:orientation val="minMax"/>
        </c:scaling>
        <c:axPos val="l"/>
        <c:majorGridlines/>
        <c:numFmt formatCode="0%" sourceLinked="1"/>
        <c:tickLblPos val="nextTo"/>
        <c:crossAx val="61247872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Felnőttoktatásban résztvevők száma (fő)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v>szakiskola</c:v>
          </c:tx>
          <c:cat>
            <c:numRef>
              <c:f>iskolazottsag!$AC$4:$AC$12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iskolazottsag!$AE$4:$AE$12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szakközépiskola</c:v>
          </c:tx>
          <c:cat>
            <c:numRef>
              <c:f>iskolazottsag!$AC$4:$AC$12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iskolazottsag!$AG$4:$AG$12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gimnázium</c:v>
          </c:tx>
          <c:cat>
            <c:numRef>
              <c:f>iskolazottsag!$AC$4:$AC$12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iskolazottsag!$AI$4:$AI$12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61262464"/>
        <c:axId val="61280640"/>
      </c:barChart>
      <c:catAx>
        <c:axId val="61262464"/>
        <c:scaling>
          <c:orientation val="minMax"/>
        </c:scaling>
        <c:axPos val="b"/>
        <c:numFmt formatCode="General" sourceLinked="1"/>
        <c:tickLblPos val="nextTo"/>
        <c:crossAx val="61280640"/>
        <c:crosses val="autoZero"/>
        <c:auto val="1"/>
        <c:lblAlgn val="ctr"/>
        <c:lblOffset val="100"/>
      </c:catAx>
      <c:valAx>
        <c:axId val="61280640"/>
        <c:scaling>
          <c:orientation val="minMax"/>
        </c:scaling>
        <c:axPos val="l"/>
        <c:majorGridlines/>
        <c:numFmt formatCode="General" sourceLinked="1"/>
        <c:tickLblPos val="nextTo"/>
        <c:crossAx val="612624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 sz="1000"/>
            </a:pPr>
            <a:r>
              <a:rPr lang="hu-HU" sz="1000"/>
              <a:t>Települési önkormányzati saját fenntartású intézményekben történő foglalkoztatás (fő)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foglalkoztatas!$BG$2</c:f>
              <c:strCache>
                <c:ptCount val="1"/>
                <c:pt idx="0">
                  <c:v>mélyszegénységben élők</c:v>
                </c:pt>
              </c:strCache>
            </c:strRef>
          </c:tx>
          <c:cat>
            <c:numRef>
              <c:f>foglalkoztatas!$BF$3:$BF$12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foglalkoztatas!$BG$3:$BG$12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1"/>
          <c:tx>
            <c:strRef>
              <c:f>foglalkoztatas!$BH$2</c:f>
              <c:strCache>
                <c:ptCount val="1"/>
                <c:pt idx="0">
                  <c:v>Romák/cigányok</c:v>
                </c:pt>
              </c:strCache>
            </c:strRef>
          </c:tx>
          <c:cat>
            <c:numRef>
              <c:f>foglalkoztatas!$BF$3:$BF$12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foglalkoztatas!$BH$3:$BH$12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75"/>
        <c:axId val="62403712"/>
        <c:axId val="62405248"/>
      </c:barChart>
      <c:catAx>
        <c:axId val="62403712"/>
        <c:scaling>
          <c:orientation val="minMax"/>
        </c:scaling>
        <c:axPos val="b"/>
        <c:numFmt formatCode="General" sourceLinked="1"/>
        <c:majorTickMark val="none"/>
        <c:tickLblPos val="nextTo"/>
        <c:crossAx val="62405248"/>
        <c:crosses val="autoZero"/>
        <c:auto val="1"/>
        <c:lblAlgn val="ctr"/>
        <c:lblOffset val="100"/>
      </c:catAx>
      <c:valAx>
        <c:axId val="624052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24037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Közfoglalkoztatott</a:t>
            </a:r>
            <a:r>
              <a:rPr lang="hu-HU" sz="1200" baseline="0"/>
              <a:t>ak száma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Közfoglalkoztatottak száma</c:v>
          </c:tx>
          <c:cat>
            <c:numRef>
              <c:f>foglalkoztatas!$A$3:$A$10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foglalkoztatas!$B$3:$B$10</c:f>
              <c:numCache>
                <c:formatCode>General</c:formatCode>
                <c:ptCount val="8"/>
                <c:pt idx="0">
                  <c:v>21</c:v>
                </c:pt>
                <c:pt idx="1">
                  <c:v>15</c:v>
                </c:pt>
                <c:pt idx="2">
                  <c:v>12</c:v>
                </c:pt>
              </c:numCache>
            </c:numRef>
          </c:val>
        </c:ser>
        <c:ser>
          <c:idx val="1"/>
          <c:order val="1"/>
          <c:tx>
            <c:v>Közfoglalkoztatott romák száma</c:v>
          </c:tx>
          <c:cat>
            <c:numRef>
              <c:f>foglalkoztatas!$A$3:$A$10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foglalkoztatas!$D$3:$D$10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62438400"/>
        <c:axId val="62448384"/>
      </c:barChart>
      <c:catAx>
        <c:axId val="62438400"/>
        <c:scaling>
          <c:orientation val="minMax"/>
        </c:scaling>
        <c:axPos val="b"/>
        <c:numFmt formatCode="General" sourceLinked="1"/>
        <c:tickLblPos val="nextTo"/>
        <c:crossAx val="62448384"/>
        <c:crosses val="autoZero"/>
        <c:auto val="1"/>
        <c:lblAlgn val="ctr"/>
        <c:lblOffset val="100"/>
      </c:catAx>
      <c:valAx>
        <c:axId val="62448384"/>
        <c:scaling>
          <c:orientation val="minMax"/>
        </c:scaling>
        <c:axPos val="l"/>
        <c:majorGridlines/>
        <c:numFmt formatCode="General" sourceLinked="1"/>
        <c:tickLblPos val="nextTo"/>
        <c:crossAx val="624384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Segélyezettek</a:t>
            </a:r>
            <a:r>
              <a:rPr lang="hu-HU" sz="1200" baseline="0"/>
              <a:t> száma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15-64 évesek</c:v>
          </c:tx>
          <c:cat>
            <c:numRef>
              <c:f>ellatasok!$A$3:$A$12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ellatasok!$B$3:$B$12</c:f>
              <c:numCache>
                <c:formatCode>General</c:formatCode>
                <c:ptCount val="10"/>
                <c:pt idx="0">
                  <c:v>571</c:v>
                </c:pt>
                <c:pt idx="1">
                  <c:v>578</c:v>
                </c:pt>
                <c:pt idx="2">
                  <c:v>593</c:v>
                </c:pt>
                <c:pt idx="3">
                  <c:v>648</c:v>
                </c:pt>
              </c:numCache>
            </c:numRef>
          </c:val>
        </c:ser>
        <c:ser>
          <c:idx val="1"/>
          <c:order val="1"/>
          <c:tx>
            <c:v>Segélyben részesülők száma</c:v>
          </c:tx>
          <c:cat>
            <c:numRef>
              <c:f>ellatasok!$A$3:$A$12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ellatasok!$C$3:$C$12</c:f>
              <c:numCache>
                <c:formatCode>General</c:formatCode>
                <c:ptCount val="10"/>
                <c:pt idx="0">
                  <c:v>12</c:v>
                </c:pt>
                <c:pt idx="1">
                  <c:v>8</c:v>
                </c:pt>
                <c:pt idx="2">
                  <c:v>15</c:v>
                </c:pt>
                <c:pt idx="3">
                  <c:v>19</c:v>
                </c:pt>
              </c:numCache>
            </c:numRef>
          </c:val>
        </c:ser>
        <c:axId val="62514688"/>
        <c:axId val="62516224"/>
      </c:barChart>
      <c:catAx>
        <c:axId val="62514688"/>
        <c:scaling>
          <c:orientation val="minMax"/>
        </c:scaling>
        <c:axPos val="b"/>
        <c:numFmt formatCode="General" sourceLinked="1"/>
        <c:tickLblPos val="nextTo"/>
        <c:crossAx val="62516224"/>
        <c:crosses val="autoZero"/>
        <c:auto val="1"/>
        <c:lblAlgn val="ctr"/>
        <c:lblOffset val="100"/>
      </c:catAx>
      <c:valAx>
        <c:axId val="62516224"/>
        <c:scaling>
          <c:orientation val="minMax"/>
        </c:scaling>
        <c:axPos val="l"/>
        <c:majorGridlines/>
        <c:numFmt formatCode="General" sourceLinked="1"/>
        <c:tickLblPos val="nextTo"/>
        <c:crossAx val="625146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Álláskeresési járadékra jogosultak aránya (%)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ellatasok!$F$4:$F$13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ellatasok!$I$4:$I$13</c:f>
              <c:numCache>
                <c:formatCode>0.0%</c:formatCode>
                <c:ptCount val="10"/>
                <c:pt idx="0">
                  <c:v>0.41379310344827586</c:v>
                </c:pt>
                <c:pt idx="1">
                  <c:v>0.49450549450549453</c:v>
                </c:pt>
                <c:pt idx="2">
                  <c:v>0.43269230769230771</c:v>
                </c:pt>
                <c:pt idx="3">
                  <c:v>0.48148148148148145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2659200"/>
        <c:axId val="62660992"/>
      </c:barChart>
      <c:catAx>
        <c:axId val="62659200"/>
        <c:scaling>
          <c:orientation val="minMax"/>
        </c:scaling>
        <c:axPos val="b"/>
        <c:numFmt formatCode="General" sourceLinked="1"/>
        <c:tickLblPos val="nextTo"/>
        <c:crossAx val="62660992"/>
        <c:crosses val="autoZero"/>
        <c:auto val="1"/>
        <c:lblAlgn val="ctr"/>
        <c:lblOffset val="100"/>
      </c:catAx>
      <c:valAx>
        <c:axId val="62660992"/>
        <c:scaling>
          <c:orientation val="minMax"/>
        </c:scaling>
        <c:axPos val="l"/>
        <c:majorGridlines/>
        <c:numFmt formatCode="0.0%" sourceLinked="1"/>
        <c:tickLblPos val="nextTo"/>
        <c:crossAx val="626592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Közgyógyellátotttak száma (fő)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ellatasok!$X$3:$X$12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ellatasok!$Y$3:$Y$12</c:f>
              <c:numCache>
                <c:formatCode>General</c:formatCode>
                <c:ptCount val="10"/>
                <c:pt idx="0">
                  <c:v>27</c:v>
                </c:pt>
                <c:pt idx="1">
                  <c:v>34</c:v>
                </c:pt>
                <c:pt idx="2">
                  <c:v>32</c:v>
                </c:pt>
                <c:pt idx="3">
                  <c:v>32</c:v>
                </c:pt>
              </c:numCache>
            </c:numRef>
          </c:val>
        </c:ser>
        <c:axId val="62688640"/>
        <c:axId val="62698624"/>
      </c:barChart>
      <c:catAx>
        <c:axId val="62688640"/>
        <c:scaling>
          <c:orientation val="minMax"/>
        </c:scaling>
        <c:axPos val="b"/>
        <c:numFmt formatCode="General" sourceLinked="1"/>
        <c:tickLblPos val="nextTo"/>
        <c:crossAx val="62698624"/>
        <c:crosses val="autoZero"/>
        <c:auto val="1"/>
        <c:lblAlgn val="ctr"/>
        <c:lblOffset val="100"/>
      </c:catAx>
      <c:valAx>
        <c:axId val="62698624"/>
        <c:scaling>
          <c:orientation val="minMax"/>
        </c:scaling>
        <c:axPos val="l"/>
        <c:majorGridlines/>
        <c:numFmt formatCode="General" sourceLinked="1"/>
        <c:tickLblPos val="nextTo"/>
        <c:crossAx val="6268864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Ápolási díjban</a:t>
            </a:r>
            <a:r>
              <a:rPr lang="hu-HU" sz="1200" baseline="0"/>
              <a:t> részesülők száma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ellatasok!$AA$3:$AA$12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ellatasok!$AB$3:$AB$12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axId val="62714240"/>
        <c:axId val="62715776"/>
      </c:barChart>
      <c:catAx>
        <c:axId val="62714240"/>
        <c:scaling>
          <c:orientation val="minMax"/>
        </c:scaling>
        <c:axPos val="b"/>
        <c:numFmt formatCode="General" sourceLinked="1"/>
        <c:tickLblPos val="nextTo"/>
        <c:crossAx val="62715776"/>
        <c:crosses val="autoZero"/>
        <c:auto val="1"/>
        <c:lblAlgn val="ctr"/>
        <c:lblOffset val="100"/>
      </c:catAx>
      <c:valAx>
        <c:axId val="62715776"/>
        <c:scaling>
          <c:orientation val="minMax"/>
        </c:scaling>
        <c:axPos val="l"/>
        <c:majorGridlines/>
        <c:numFmt formatCode="General" sourceLinked="1"/>
        <c:tickLblPos val="nextTo"/>
        <c:crossAx val="6271424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 sz="1200"/>
            </a:pPr>
            <a:r>
              <a:rPr lang="hu-HU" sz="1200"/>
              <a:t>Állandó népesség</a:t>
            </a:r>
            <a:r>
              <a:rPr lang="hu-HU" sz="1200" baseline="0"/>
              <a:t> - nők</a:t>
            </a:r>
            <a:endParaRPr lang="hu-HU" sz="1200"/>
          </a:p>
        </c:rich>
      </c:tx>
      <c:layout/>
    </c:title>
    <c:plotArea>
      <c:layout>
        <c:manualLayout>
          <c:layoutTarget val="inner"/>
          <c:xMode val="edge"/>
          <c:yMode val="edge"/>
          <c:x val="0.24758351349009941"/>
          <c:y val="0.15132704846952841"/>
          <c:w val="0.47989048970853337"/>
          <c:h val="0.80228800076466056"/>
        </c:manualLayout>
      </c:layout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nepesseg!$F$6:$F$10</c:f>
              <c:strCache>
                <c:ptCount val="5"/>
                <c:pt idx="0">
                  <c:v>0-14 éves</c:v>
                </c:pt>
                <c:pt idx="1">
                  <c:v>15-17 éves</c:v>
                </c:pt>
                <c:pt idx="2">
                  <c:v>18-59 éves</c:v>
                </c:pt>
                <c:pt idx="3">
                  <c:v>60-64 éves</c:v>
                </c:pt>
                <c:pt idx="4">
                  <c:v>65 év feletti</c:v>
                </c:pt>
              </c:strCache>
            </c:strRef>
          </c:cat>
          <c:val>
            <c:numRef>
              <c:f>nepesseg!$G$6:$G$10</c:f>
              <c:numCache>
                <c:formatCode>General</c:formatCode>
                <c:ptCount val="5"/>
                <c:pt idx="0">
                  <c:v>52</c:v>
                </c:pt>
                <c:pt idx="1">
                  <c:v>16</c:v>
                </c:pt>
                <c:pt idx="2">
                  <c:v>242</c:v>
                </c:pt>
                <c:pt idx="3">
                  <c:v>21</c:v>
                </c:pt>
                <c:pt idx="4">
                  <c:v>104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Ellátottak száma (fő)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Segélyezettek száma</c:v>
          </c:tx>
          <c:cat>
            <c:numRef>
              <c:f>ellatasok!$K$4:$K$13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ellatasok!$L$4:$L$13</c:f>
              <c:numCache>
                <c:formatCode>General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</c:ser>
        <c:ser>
          <c:idx val="1"/>
          <c:order val="1"/>
          <c:tx>
            <c:v>Támogatottak száma</c:v>
          </c:tx>
          <c:cat>
            <c:numRef>
              <c:f>ellatasok!$K$4:$K$13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ellatasok!$N$4:$N$13</c:f>
              <c:numCache>
                <c:formatCode>General</c:formatCode>
                <c:ptCount val="10"/>
                <c:pt idx="0">
                  <c:v>36</c:v>
                </c:pt>
                <c:pt idx="1">
                  <c:v>45</c:v>
                </c:pt>
                <c:pt idx="2">
                  <c:v>45</c:v>
                </c:pt>
                <c:pt idx="3">
                  <c:v>65</c:v>
                </c:pt>
              </c:numCache>
            </c:numRef>
          </c:val>
        </c:ser>
        <c:ser>
          <c:idx val="2"/>
          <c:order val="2"/>
          <c:tx>
            <c:v>Jogosulatlanok száma</c:v>
          </c:tx>
          <c:cat>
            <c:numRef>
              <c:f>ellatasok!$K$4:$K$13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ellatasok!$P$4:$P$13</c:f>
              <c:numCache>
                <c:formatCode>General</c:formatCode>
                <c:ptCount val="10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v>Támogatástól megvontak száma</c:v>
          </c:tx>
          <c:cat>
            <c:numRef>
              <c:f>ellatasok!$K$4:$K$13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ellatasok!$Q$4:$Q$13</c:f>
              <c:numCache>
                <c:formatCode>General</c:formatCode>
                <c:ptCount val="10"/>
                <c:pt idx="0">
                  <c:v>0</c:v>
                </c:pt>
              </c:numCache>
            </c:numRef>
          </c:val>
        </c:ser>
        <c:axId val="62836096"/>
        <c:axId val="62846080"/>
      </c:barChart>
      <c:catAx>
        <c:axId val="62836096"/>
        <c:scaling>
          <c:orientation val="minMax"/>
        </c:scaling>
        <c:axPos val="b"/>
        <c:numFmt formatCode="General" sourceLinked="1"/>
        <c:tickLblPos val="nextTo"/>
        <c:crossAx val="62846080"/>
        <c:crosses val="autoZero"/>
        <c:auto val="1"/>
        <c:lblAlgn val="ctr"/>
        <c:lblOffset val="100"/>
      </c:catAx>
      <c:valAx>
        <c:axId val="62846080"/>
        <c:scaling>
          <c:orientation val="minMax"/>
        </c:scaling>
        <c:axPos val="l"/>
        <c:majorGridlines/>
        <c:numFmt formatCode="General" sourceLinked="1"/>
        <c:tickLblPos val="nextTo"/>
        <c:crossAx val="628360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Veszélyeztetett lakhatási helyzet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Veszélyeztetett lakhatások száma</c:v>
          </c:tx>
          <c:cat>
            <c:numRef>
              <c:f>lakhatas!$K$3:$K$12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lakhatas!$L$3:$L$12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Hajléktalanok száma</c:v>
          </c:tx>
          <c:cat>
            <c:numRef>
              <c:f>lakhatas!$K$3:$K$12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lakhatas!$M$3:$M$12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2859136"/>
        <c:axId val="62860672"/>
      </c:barChart>
      <c:catAx>
        <c:axId val="62859136"/>
        <c:scaling>
          <c:orientation val="minMax"/>
        </c:scaling>
        <c:axPos val="b"/>
        <c:numFmt formatCode="General" sourceLinked="1"/>
        <c:tickLblPos val="nextTo"/>
        <c:crossAx val="62860672"/>
        <c:crosses val="autoZero"/>
        <c:auto val="1"/>
        <c:lblAlgn val="ctr"/>
        <c:lblOffset val="100"/>
      </c:catAx>
      <c:valAx>
        <c:axId val="62860672"/>
        <c:scaling>
          <c:orientation val="minMax"/>
        </c:scaling>
        <c:axPos val="l"/>
        <c:majorGridlines/>
        <c:numFmt formatCode="General" sourceLinked="1"/>
        <c:tickLblPos val="nextTo"/>
        <c:crossAx val="628591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Támogatásban</a:t>
            </a:r>
            <a:r>
              <a:rPr lang="hu-HU" sz="1200" baseline="0"/>
              <a:t> részesülők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Lakásfenntartási támogatások</c:v>
          </c:tx>
          <c:cat>
            <c:numRef>
              <c:f>lakhatas!$O$3:$O$12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lakhatas!$P$3:$P$12</c:f>
              <c:numCache>
                <c:formatCode>General</c:formatCode>
                <c:ptCount val="10"/>
                <c:pt idx="0">
                  <c:v>6</c:v>
                </c:pt>
                <c:pt idx="1">
                  <c:v>10</c:v>
                </c:pt>
                <c:pt idx="2">
                  <c:v>13</c:v>
                </c:pt>
                <c:pt idx="3">
                  <c:v>43</c:v>
                </c:pt>
              </c:numCache>
            </c:numRef>
          </c:val>
        </c:ser>
        <c:ser>
          <c:idx val="1"/>
          <c:order val="1"/>
          <c:tx>
            <c:v>Adósságcsökkentési támogatások</c:v>
          </c:tx>
          <c:cat>
            <c:numRef>
              <c:f>lakhatas!$O$3:$O$12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lakhatas!$Q$3:$Q$12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8497408"/>
        <c:axId val="68498944"/>
      </c:barChart>
      <c:catAx>
        <c:axId val="68497408"/>
        <c:scaling>
          <c:orientation val="minMax"/>
        </c:scaling>
        <c:axPos val="b"/>
        <c:numFmt formatCode="General" sourceLinked="1"/>
        <c:tickLblPos val="nextTo"/>
        <c:crossAx val="68498944"/>
        <c:crosses val="autoZero"/>
        <c:auto val="1"/>
        <c:lblAlgn val="ctr"/>
        <c:lblOffset val="100"/>
      </c:catAx>
      <c:valAx>
        <c:axId val="68498944"/>
        <c:scaling>
          <c:orientation val="minMax"/>
        </c:scaling>
        <c:axPos val="l"/>
        <c:majorGridlines/>
        <c:numFmt formatCode="General" sourceLinked="1"/>
        <c:tickLblPos val="nextTo"/>
        <c:crossAx val="684974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4"/>
  <c:chart>
    <c:title>
      <c:tx>
        <c:rich>
          <a:bodyPr/>
          <a:lstStyle/>
          <a:p>
            <a:pPr>
              <a:defRPr/>
            </a:pPr>
            <a:r>
              <a:rPr lang="hu-HU" sz="1200"/>
              <a:t>Összes lakásállomány (db)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Összes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lakhatas!$B$4:$B$13</c:f>
              <c:numCache>
                <c:formatCode>General</c:formatCode>
                <c:ptCount val="10"/>
                <c:pt idx="0">
                  <c:v>363</c:v>
                </c:pt>
                <c:pt idx="1">
                  <c:v>365</c:v>
                </c:pt>
                <c:pt idx="2">
                  <c:v>367</c:v>
                </c:pt>
                <c:pt idx="3">
                  <c:v>370</c:v>
                </c:pt>
              </c:numCache>
            </c:numRef>
          </c:val>
        </c:ser>
        <c:ser>
          <c:idx val="1"/>
          <c:order val="1"/>
          <c:tx>
            <c:v>Ebből elégtelen körülményű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lakhatas!$C$4:$C$13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8528000"/>
        <c:axId val="68529536"/>
      </c:barChart>
      <c:catAx>
        <c:axId val="68528000"/>
        <c:scaling>
          <c:orientation val="minMax"/>
        </c:scaling>
        <c:axPos val="b"/>
        <c:numFmt formatCode="General" sourceLinked="1"/>
        <c:tickLblPos val="nextTo"/>
        <c:crossAx val="68529536"/>
        <c:crosses val="autoZero"/>
        <c:auto val="1"/>
        <c:lblAlgn val="ctr"/>
        <c:lblOffset val="100"/>
      </c:catAx>
      <c:valAx>
        <c:axId val="68529536"/>
        <c:scaling>
          <c:orientation val="minMax"/>
        </c:scaling>
        <c:axPos val="l"/>
        <c:majorGridlines/>
        <c:numFmt formatCode="General" sourceLinked="1"/>
        <c:tickLblPos val="nextTo"/>
        <c:crossAx val="685280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3"/>
  <c:chart>
    <c:title>
      <c:tx>
        <c:rich>
          <a:bodyPr/>
          <a:lstStyle/>
          <a:p>
            <a:pPr>
              <a:defRPr/>
            </a:pPr>
            <a:r>
              <a:rPr lang="hu-HU" sz="1200"/>
              <a:t>Összes bérlakás</a:t>
            </a:r>
            <a:r>
              <a:rPr lang="hu-HU" sz="1200" b="1" i="0" u="none" strike="noStrike" baseline="0"/>
              <a:t> (db)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Összes bérlakás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lakhatas!$D$4:$D$13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Ebből elégtelen körülményű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lakhatas!$E$4:$E$13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2926848"/>
        <c:axId val="62928384"/>
      </c:barChart>
      <c:catAx>
        <c:axId val="62926848"/>
        <c:scaling>
          <c:orientation val="minMax"/>
        </c:scaling>
        <c:axPos val="b"/>
        <c:numFmt formatCode="General" sourceLinked="1"/>
        <c:tickLblPos val="nextTo"/>
        <c:crossAx val="62928384"/>
        <c:crosses val="autoZero"/>
        <c:auto val="1"/>
        <c:lblAlgn val="ctr"/>
        <c:lblOffset val="100"/>
      </c:catAx>
      <c:valAx>
        <c:axId val="62928384"/>
        <c:scaling>
          <c:orientation val="minMax"/>
        </c:scaling>
        <c:axPos val="l"/>
        <c:majorGridlines/>
        <c:numFmt formatCode="General" sourceLinked="1"/>
        <c:tickLblPos val="nextTo"/>
        <c:crossAx val="6292684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5"/>
  <c:chart>
    <c:title>
      <c:tx>
        <c:rich>
          <a:bodyPr/>
          <a:lstStyle/>
          <a:p>
            <a:pPr>
              <a:defRPr/>
            </a:pPr>
            <a:r>
              <a:rPr lang="hu-HU" sz="1200" b="1" i="0" baseline="0"/>
              <a:t>Szociális lakások</a:t>
            </a:r>
            <a:r>
              <a:rPr lang="hu-HU" sz="1200" b="1" i="0" u="none" strike="noStrike" baseline="0"/>
              <a:t> (db)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Szociális lakások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lakhatas!$F$4:$F$13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Ebből elégtelen körülményű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lakhatas!$G$4:$G$13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2941056"/>
        <c:axId val="62942592"/>
      </c:barChart>
      <c:catAx>
        <c:axId val="62941056"/>
        <c:scaling>
          <c:orientation val="minMax"/>
        </c:scaling>
        <c:axPos val="b"/>
        <c:numFmt formatCode="General" sourceLinked="1"/>
        <c:tickLblPos val="nextTo"/>
        <c:crossAx val="62942592"/>
        <c:crosses val="autoZero"/>
        <c:auto val="1"/>
        <c:lblAlgn val="ctr"/>
        <c:lblOffset val="100"/>
      </c:catAx>
      <c:valAx>
        <c:axId val="62942592"/>
        <c:scaling>
          <c:orientation val="minMax"/>
        </c:scaling>
        <c:axPos val="l"/>
        <c:majorGridlines/>
        <c:numFmt formatCode="General" sourceLinked="1"/>
        <c:tickLblPos val="nextTo"/>
        <c:crossAx val="6294105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6"/>
  <c:chart>
    <c:title>
      <c:tx>
        <c:rich>
          <a:bodyPr/>
          <a:lstStyle/>
          <a:p>
            <a:pPr>
              <a:defRPr/>
            </a:pPr>
            <a:r>
              <a:rPr lang="hu-HU" sz="1200"/>
              <a:t>Egyéb lakáscélra használt ingatlanok</a:t>
            </a:r>
            <a:r>
              <a:rPr lang="hu-HU" sz="1200" b="1" i="0" u="none" strike="noStrike" baseline="0"/>
              <a:t> (db)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Összes lakáscélú ingatlan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lakhatas!$H$4:$H$13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Ebből elégtelen körülményű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lakhatas!$I$4:$I$13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8632576"/>
        <c:axId val="68634112"/>
      </c:barChart>
      <c:catAx>
        <c:axId val="68632576"/>
        <c:scaling>
          <c:orientation val="minMax"/>
        </c:scaling>
        <c:axPos val="b"/>
        <c:numFmt formatCode="General" sourceLinked="1"/>
        <c:tickLblPos val="nextTo"/>
        <c:crossAx val="68634112"/>
        <c:crosses val="autoZero"/>
        <c:auto val="1"/>
        <c:lblAlgn val="ctr"/>
        <c:lblOffset val="100"/>
      </c:catAx>
      <c:valAx>
        <c:axId val="68634112"/>
        <c:scaling>
          <c:orientation val="minMax"/>
        </c:scaling>
        <c:axPos val="l"/>
        <c:majorGridlines/>
        <c:numFmt formatCode="General" sourceLinked="1"/>
        <c:tickLblPos val="nextTo"/>
        <c:crossAx val="6863257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Lakásállomány</a:t>
            </a:r>
            <a:r>
              <a:rPr lang="hu-HU" sz="1200" baseline="0"/>
              <a:t> megoszlása</a:t>
            </a:r>
            <a:endParaRPr lang="hu-HU" sz="1200"/>
          </a:p>
        </c:rich>
      </c:tx>
      <c:layout/>
    </c:title>
    <c:plotArea>
      <c:layout/>
      <c:barChart>
        <c:barDir val="col"/>
        <c:grouping val="percentStacked"/>
        <c:ser>
          <c:idx val="0"/>
          <c:order val="0"/>
          <c:tx>
            <c:v>bérlakás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lakhatas!$D$4:$D$13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szociális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lakhatas!$F$4:$F$13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egyéb lakáscélra használt</c:v>
          </c:tx>
          <c:cat>
            <c:numRef>
              <c:f>lakhatas!$A$4:$A$13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lakhatas!$H$4:$H$13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68659840"/>
        <c:axId val="68555136"/>
      </c:barChart>
      <c:catAx>
        <c:axId val="68659840"/>
        <c:scaling>
          <c:orientation val="minMax"/>
        </c:scaling>
        <c:axPos val="b"/>
        <c:numFmt formatCode="General" sourceLinked="1"/>
        <c:tickLblPos val="nextTo"/>
        <c:crossAx val="68555136"/>
        <c:crosses val="autoZero"/>
        <c:auto val="1"/>
        <c:lblAlgn val="ctr"/>
        <c:lblOffset val="100"/>
      </c:catAx>
      <c:valAx>
        <c:axId val="68555136"/>
        <c:scaling>
          <c:orientation val="minMax"/>
        </c:scaling>
        <c:axPos val="l"/>
        <c:majorGridlines/>
        <c:numFmt formatCode="0%" sourceLinked="1"/>
        <c:tickLblPos val="nextTo"/>
        <c:crossAx val="686598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Védelembe</a:t>
            </a:r>
            <a:r>
              <a:rPr lang="hu-HU" sz="1200" baseline="0"/>
              <a:t> vett és veszélyeztetett kiskorú (fő)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védelembe vett</c:v>
          </c:tx>
          <c:cat>
            <c:numRef>
              <c:f>gyermekek!$A$3:$A$12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gyermekek!$B$3:$B$12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v>megszüntetett eset</c:v>
          </c:tx>
          <c:cat>
            <c:numRef>
              <c:f>gyermekek!$A$3:$A$12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gyermekek!$C$3:$C$12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veszélyeztetett kiskorú</c:v>
          </c:tx>
          <c:cat>
            <c:numRef>
              <c:f>gyermekek!$A$3:$A$12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gyermekek!$D$3:$D$12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</c:numCache>
            </c:numRef>
          </c:val>
        </c:ser>
        <c:axId val="69736320"/>
        <c:axId val="69737856"/>
      </c:barChart>
      <c:catAx>
        <c:axId val="69736320"/>
        <c:scaling>
          <c:orientation val="minMax"/>
        </c:scaling>
        <c:axPos val="b"/>
        <c:numFmt formatCode="General" sourceLinked="1"/>
        <c:tickLblPos val="nextTo"/>
        <c:crossAx val="69737856"/>
        <c:crosses val="autoZero"/>
        <c:auto val="1"/>
        <c:lblAlgn val="ctr"/>
        <c:lblOffset val="100"/>
      </c:catAx>
      <c:valAx>
        <c:axId val="69737856"/>
        <c:scaling>
          <c:orientation val="minMax"/>
        </c:scaling>
        <c:axPos val="l"/>
        <c:majorGridlines/>
        <c:numFmt formatCode="General" sourceLinked="1"/>
        <c:tickLblPos val="nextTo"/>
        <c:crossAx val="6973632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 b="1" i="0" baseline="0"/>
              <a:t>Gyermekvédelmi kedvezmények</a:t>
            </a:r>
            <a:endParaRPr lang="hu-HU" sz="1200"/>
          </a:p>
        </c:rich>
      </c:tx>
    </c:title>
    <c:plotArea>
      <c:layout/>
      <c:barChart>
        <c:barDir val="col"/>
        <c:grouping val="percentStacked"/>
        <c:ser>
          <c:idx val="0"/>
          <c:order val="0"/>
          <c:tx>
            <c:v>rendszeres kedvezmény</c:v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gyermekek!$G$3:$G$12</c:f>
              <c:numCache>
                <c:formatCode>General</c:formatCode>
                <c:ptCount val="10"/>
                <c:pt idx="0">
                  <c:v>39</c:v>
                </c:pt>
                <c:pt idx="1">
                  <c:v>67</c:v>
                </c:pt>
                <c:pt idx="2">
                  <c:v>66</c:v>
                </c:pt>
                <c:pt idx="3">
                  <c:v>78</c:v>
                </c:pt>
              </c:numCache>
            </c:numRef>
          </c:val>
        </c:ser>
        <c:ser>
          <c:idx val="1"/>
          <c:order val="1"/>
          <c:tx>
            <c:v>kiegészítő kedvezmény</c:v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gyermekek!$I$3:$I$12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rendkívüli kedvezmény</c:v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gyermekek!$K$3:$K$12</c:f>
              <c:numCache>
                <c:formatCode>General</c:formatCode>
                <c:ptCount val="10"/>
                <c:pt idx="0">
                  <c:v>0</c:v>
                </c:pt>
                <c:pt idx="1">
                  <c:v>67</c:v>
                </c:pt>
                <c:pt idx="2">
                  <c:v>66</c:v>
                </c:pt>
                <c:pt idx="3">
                  <c:v>72</c:v>
                </c:pt>
              </c:numCache>
            </c:numRef>
          </c:val>
        </c:ser>
        <c:overlap val="100"/>
        <c:axId val="69780224"/>
        <c:axId val="69781760"/>
      </c:barChart>
      <c:catAx>
        <c:axId val="69780224"/>
        <c:scaling>
          <c:orientation val="minMax"/>
        </c:scaling>
        <c:axPos val="b"/>
        <c:numFmt formatCode="General" sourceLinked="1"/>
        <c:tickLblPos val="nextTo"/>
        <c:crossAx val="69781760"/>
        <c:crosses val="autoZero"/>
        <c:auto val="1"/>
        <c:lblAlgn val="ctr"/>
        <c:lblOffset val="100"/>
      </c:catAx>
      <c:valAx>
        <c:axId val="69781760"/>
        <c:scaling>
          <c:orientation val="minMax"/>
        </c:scaling>
        <c:axPos val="l"/>
        <c:majorGridlines/>
        <c:numFmt formatCode="0%" sourceLinked="1"/>
        <c:tickLblPos val="nextTo"/>
        <c:crossAx val="6978022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hu-HU" sz="1200" b="1" i="0" baseline="0"/>
              <a:t>Állandó népesség - férfiak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4479024496937948"/>
          <c:y val="0.15071196311822813"/>
          <c:w val="0.48819728783902105"/>
          <c:h val="0.81429055595908661"/>
        </c:manualLayout>
      </c:layout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nepesseg!$F$6:$F$10</c:f>
              <c:strCache>
                <c:ptCount val="5"/>
                <c:pt idx="0">
                  <c:v>0-14 éves</c:v>
                </c:pt>
                <c:pt idx="1">
                  <c:v>15-17 éves</c:v>
                </c:pt>
                <c:pt idx="2">
                  <c:v>18-59 éves</c:v>
                </c:pt>
                <c:pt idx="3">
                  <c:v>60-64 éves</c:v>
                </c:pt>
                <c:pt idx="4">
                  <c:v>65 év feletti</c:v>
                </c:pt>
              </c:strCache>
            </c:strRef>
          </c:cat>
          <c:val>
            <c:numRef>
              <c:f>nepesseg!$H$6:$H$10</c:f>
              <c:numCache>
                <c:formatCode>General</c:formatCode>
                <c:ptCount val="5"/>
                <c:pt idx="0">
                  <c:v>63</c:v>
                </c:pt>
                <c:pt idx="1">
                  <c:v>26</c:v>
                </c:pt>
                <c:pt idx="2">
                  <c:v>263</c:v>
                </c:pt>
                <c:pt idx="3">
                  <c:v>18</c:v>
                </c:pt>
                <c:pt idx="4">
                  <c:v>62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Rendszeres kedvezmények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gyermekek!$G$2</c:f>
              <c:strCache>
                <c:ptCount val="1"/>
                <c:pt idx="0">
                  <c:v>Rendszeres gyermekvédelmi kedvezményben részesítettek száma</c:v>
                </c:pt>
              </c:strCache>
            </c:strRef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gyermekek!$G$3:$G$12</c:f>
              <c:numCache>
                <c:formatCode>General</c:formatCode>
                <c:ptCount val="10"/>
                <c:pt idx="0">
                  <c:v>39</c:v>
                </c:pt>
                <c:pt idx="1">
                  <c:v>67</c:v>
                </c:pt>
                <c:pt idx="2">
                  <c:v>66</c:v>
                </c:pt>
                <c:pt idx="3">
                  <c:v>78</c:v>
                </c:pt>
              </c:numCache>
            </c:numRef>
          </c:val>
        </c:ser>
        <c:ser>
          <c:idx val="1"/>
          <c:order val="1"/>
          <c:tx>
            <c:strRef>
              <c:f>gyermekek!$H$2</c:f>
              <c:strCache>
                <c:ptCount val="1"/>
                <c:pt idx="0">
                  <c:v>Ebből tartósan beteg fogyatékos gyermekek száma</c:v>
                </c:pt>
              </c:strCache>
            </c:strRef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gyermekek!$H$3:$H$12</c:f>
              <c:numCache>
                <c:formatCode>General</c:formatCode>
                <c:ptCount val="10"/>
                <c:pt idx="0">
                  <c:v>7</c:v>
                </c:pt>
                <c:pt idx="1">
                  <c:v>14</c:v>
                </c:pt>
                <c:pt idx="2">
                  <c:v>14</c:v>
                </c:pt>
                <c:pt idx="3">
                  <c:v>18</c:v>
                </c:pt>
              </c:numCache>
            </c:numRef>
          </c:val>
        </c:ser>
        <c:axId val="69806720"/>
        <c:axId val="69824896"/>
      </c:barChart>
      <c:catAx>
        <c:axId val="69806720"/>
        <c:scaling>
          <c:orientation val="minMax"/>
        </c:scaling>
        <c:axPos val="b"/>
        <c:numFmt formatCode="General" sourceLinked="1"/>
        <c:tickLblPos val="nextTo"/>
        <c:crossAx val="69824896"/>
        <c:crosses val="autoZero"/>
        <c:auto val="1"/>
        <c:lblAlgn val="ctr"/>
        <c:lblOffset val="100"/>
      </c:catAx>
      <c:valAx>
        <c:axId val="69824896"/>
        <c:scaling>
          <c:orientation val="minMax"/>
        </c:scaling>
        <c:axPos val="l"/>
        <c:majorGridlines/>
        <c:numFmt formatCode="General" sourceLinked="1"/>
        <c:tickLblPos val="nextTo"/>
        <c:crossAx val="6980672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Kiegészítő kedvezmények</a:t>
            </a:r>
          </a:p>
        </c:rich>
      </c:tx>
    </c:title>
    <c:plotArea>
      <c:layout/>
      <c:barChart>
        <c:barDir val="col"/>
        <c:grouping val="clustered"/>
        <c:ser>
          <c:idx val="2"/>
          <c:order val="0"/>
          <c:tx>
            <c:strRef>
              <c:f>gyermekek!$I$2</c:f>
              <c:strCache>
                <c:ptCount val="1"/>
                <c:pt idx="0">
                  <c:v>Kiegészítő gyermekvédelmi kedvezményben részesítettek száma </c:v>
                </c:pt>
              </c:strCache>
            </c:strRef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gyermekek!$I$3:$I$12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1"/>
          <c:tx>
            <c:strRef>
              <c:f>gyermekek!$J$2</c:f>
              <c:strCache>
                <c:ptCount val="1"/>
                <c:pt idx="0">
                  <c:v>Ebből tartósan beteg fogyatékos gyermekek száma</c:v>
                </c:pt>
              </c:strCache>
            </c:strRef>
          </c:tx>
          <c:cat>
            <c:numRef>
              <c:f>gyermekek!$F$3:$F$12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gyermekek!$J$3:$J$12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9841664"/>
        <c:axId val="69843200"/>
      </c:barChart>
      <c:catAx>
        <c:axId val="69841664"/>
        <c:scaling>
          <c:orientation val="minMax"/>
        </c:scaling>
        <c:axPos val="b"/>
        <c:numFmt formatCode="General" sourceLinked="1"/>
        <c:tickLblPos val="nextTo"/>
        <c:crossAx val="69843200"/>
        <c:crosses val="autoZero"/>
        <c:auto val="1"/>
        <c:lblAlgn val="ctr"/>
        <c:lblOffset val="100"/>
      </c:catAx>
      <c:valAx>
        <c:axId val="69843200"/>
        <c:scaling>
          <c:orientation val="minMax"/>
        </c:scaling>
        <c:axPos val="l"/>
        <c:majorGridlines/>
        <c:numFmt formatCode="General" sourceLinked="1"/>
        <c:tickLblPos val="nextTo"/>
        <c:crossAx val="6984166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Nem</a:t>
            </a:r>
            <a:r>
              <a:rPr lang="hu-HU" sz="1200" baseline="0"/>
              <a:t> magyar állampolgárságú gyerekek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óvodások</c:v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</c:spP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gyermekek!$V$3:$V$12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2"/>
          <c:tx>
            <c:v>általános iskolások</c:v>
          </c:tx>
          <c:spPr>
            <a:solidFill>
              <a:schemeClr val="accent5">
                <a:lumMod val="75000"/>
              </a:schemeClr>
            </a:solidFill>
            <a:ln>
              <a:solidFill>
                <a:schemeClr val="accent5">
                  <a:lumMod val="75000"/>
                </a:schemeClr>
              </a:solidFill>
            </a:ln>
          </c:spP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gyermekek!$Y$3:$Y$12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4"/>
          <c:tx>
            <c:v>középiskolások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gyermekek!$AB$3:$AB$12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9909504"/>
        <c:axId val="69923584"/>
      </c:barChart>
      <c:lineChart>
        <c:grouping val="standard"/>
        <c:ser>
          <c:idx val="1"/>
          <c:order val="1"/>
          <c:tx>
            <c:v>ebből hátrányos helyzetű (%)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gyermekek!$W$3:$W$12</c:f>
              <c:numCache>
                <c:formatCode>0%</c:formatCode>
                <c:ptCount val="10"/>
              </c:numCache>
            </c:numRef>
          </c:val>
        </c:ser>
        <c:ser>
          <c:idx val="4"/>
          <c:order val="3"/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gyermekek!$Z$3:$Z$12</c:f>
              <c:numCache>
                <c:formatCode>0%</c:formatCode>
                <c:ptCount val="10"/>
              </c:numCache>
            </c:numRef>
          </c:val>
        </c:ser>
        <c:ser>
          <c:idx val="7"/>
          <c:order val="5"/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gyermekek!$U$3:$U$12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gyermekek!$AC$3:$AC$12</c:f>
              <c:numCache>
                <c:formatCode>0%</c:formatCode>
                <c:ptCount val="10"/>
              </c:numCache>
            </c:numRef>
          </c:val>
        </c:ser>
        <c:marker val="1"/>
        <c:axId val="69931008"/>
        <c:axId val="69925120"/>
      </c:lineChart>
      <c:catAx>
        <c:axId val="69909504"/>
        <c:scaling>
          <c:orientation val="minMax"/>
        </c:scaling>
        <c:axPos val="b"/>
        <c:numFmt formatCode="General" sourceLinked="1"/>
        <c:tickLblPos val="nextTo"/>
        <c:crossAx val="69923584"/>
        <c:crosses val="autoZero"/>
        <c:auto val="1"/>
        <c:lblAlgn val="ctr"/>
        <c:lblOffset val="100"/>
      </c:catAx>
      <c:valAx>
        <c:axId val="69923584"/>
        <c:scaling>
          <c:orientation val="minMax"/>
        </c:scaling>
        <c:axPos val="l"/>
        <c:majorGridlines/>
        <c:numFmt formatCode="General" sourceLinked="1"/>
        <c:tickLblPos val="nextTo"/>
        <c:crossAx val="69909504"/>
        <c:crosses val="autoZero"/>
        <c:crossBetween val="between"/>
      </c:valAx>
      <c:valAx>
        <c:axId val="69925120"/>
        <c:scaling>
          <c:orientation val="minMax"/>
        </c:scaling>
        <c:axPos val="r"/>
        <c:numFmt formatCode="0%" sourceLinked="1"/>
        <c:tickLblPos val="nextTo"/>
        <c:crossAx val="69931008"/>
        <c:crosses val="max"/>
        <c:crossBetween val="between"/>
      </c:valAx>
      <c:catAx>
        <c:axId val="69931008"/>
        <c:scaling>
          <c:orientation val="minMax"/>
        </c:scaling>
        <c:delete val="1"/>
        <c:axPos val="b"/>
        <c:numFmt formatCode="General" sourceLinked="1"/>
        <c:tickLblPos val="none"/>
        <c:crossAx val="69925120"/>
        <c:crosses val="autoZero"/>
        <c:auto val="1"/>
        <c:lblAlgn val="ctr"/>
        <c:lblOffset val="100"/>
      </c:catAx>
    </c:plotArea>
    <c:legend>
      <c:legendPos val="b"/>
      <c:legendEntry>
        <c:idx val="4"/>
        <c:delete val="1"/>
      </c:legendEntry>
      <c:legendEntry>
        <c:idx val="5"/>
        <c:delete val="1"/>
      </c:legendEntry>
    </c:legend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Védőnői álláshelyek (db)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gyermekek!$BG$3:$BG$12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gyermekek!$BH$3:$BH$12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9951872"/>
        <c:axId val="69953408"/>
      </c:barChart>
      <c:catAx>
        <c:axId val="69951872"/>
        <c:scaling>
          <c:orientation val="minMax"/>
        </c:scaling>
        <c:axPos val="b"/>
        <c:numFmt formatCode="General" sourceLinked="1"/>
        <c:tickLblPos val="nextTo"/>
        <c:crossAx val="69953408"/>
        <c:crosses val="autoZero"/>
        <c:auto val="1"/>
        <c:lblAlgn val="ctr"/>
        <c:lblOffset val="100"/>
      </c:catAx>
      <c:valAx>
        <c:axId val="69953408"/>
        <c:scaling>
          <c:orientation val="minMax"/>
        </c:scaling>
        <c:axPos val="l"/>
        <c:majorGridlines/>
        <c:numFmt formatCode="General" sourceLinked="1"/>
        <c:tickLblPos val="nextTo"/>
        <c:crossAx val="6995187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4"/>
  <c:chart>
    <c:title>
      <c:tx>
        <c:rich>
          <a:bodyPr/>
          <a:lstStyle/>
          <a:p>
            <a:pPr>
              <a:defRPr/>
            </a:pPr>
            <a:r>
              <a:rPr lang="hu-HU" sz="1200"/>
              <a:t>Egy védőnőre jutó gyermekek száma (fő)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gyermekek!$BG$3:$BG$12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gyermekek!$BI$3:$BI$12</c:f>
              <c:numCache>
                <c:formatCode>General</c:formatCode>
                <c:ptCount val="10"/>
                <c:pt idx="0">
                  <c:v>34</c:v>
                </c:pt>
                <c:pt idx="1">
                  <c:v>38</c:v>
                </c:pt>
                <c:pt idx="2">
                  <c:v>23</c:v>
                </c:pt>
                <c:pt idx="3">
                  <c:v>37</c:v>
                </c:pt>
              </c:numCache>
            </c:numRef>
          </c:val>
        </c:ser>
        <c:axId val="69977216"/>
        <c:axId val="69978752"/>
      </c:barChart>
      <c:catAx>
        <c:axId val="69977216"/>
        <c:scaling>
          <c:orientation val="minMax"/>
        </c:scaling>
        <c:axPos val="b"/>
        <c:numFmt formatCode="General" sourceLinked="1"/>
        <c:tickLblPos val="nextTo"/>
        <c:crossAx val="69978752"/>
        <c:crosses val="autoZero"/>
        <c:auto val="1"/>
        <c:lblAlgn val="ctr"/>
        <c:lblOffset val="100"/>
      </c:catAx>
      <c:valAx>
        <c:axId val="69978752"/>
        <c:scaling>
          <c:orientation val="minMax"/>
        </c:scaling>
        <c:axPos val="l"/>
        <c:majorGridlines/>
        <c:numFmt formatCode="General" sourceLinked="1"/>
        <c:tickLblPos val="nextTo"/>
        <c:crossAx val="69977216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Családi napközi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gyermekek!$BX$2</c:f>
              <c:strCache>
                <c:ptCount val="1"/>
                <c:pt idx="0">
                  <c:v>családi napköziben engedélyezett férőhelyek száma</c:v>
                </c:pt>
              </c:strCache>
            </c:strRef>
          </c:tx>
          <c:cat>
            <c:numRef>
              <c:f>gyermekek!$BW$3:$BW$12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gyermekek!$BX$3:$BX$12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gyermekek!$BY$2</c:f>
              <c:strCache>
                <c:ptCount val="1"/>
                <c:pt idx="0">
                  <c:v>családi napköziben a térítésmentes férőhelyek száma</c:v>
                </c:pt>
              </c:strCache>
            </c:strRef>
          </c:tx>
          <c:cat>
            <c:numRef>
              <c:f>gyermekek!$BW$3:$BW$12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gyermekek!$BY$3:$BY$12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0015616"/>
        <c:axId val="69984640"/>
      </c:barChart>
      <c:catAx>
        <c:axId val="70015616"/>
        <c:scaling>
          <c:orientation val="minMax"/>
        </c:scaling>
        <c:axPos val="b"/>
        <c:numFmt formatCode="General" sourceLinked="1"/>
        <c:tickLblPos val="nextTo"/>
        <c:crossAx val="69984640"/>
        <c:crosses val="autoZero"/>
        <c:auto val="1"/>
        <c:lblAlgn val="ctr"/>
        <c:lblOffset val="100"/>
      </c:catAx>
      <c:valAx>
        <c:axId val="69984640"/>
        <c:scaling>
          <c:orientation val="minMax"/>
        </c:scaling>
        <c:axPos val="l"/>
        <c:majorGridlines/>
        <c:numFmt formatCode="General" sourceLinked="1"/>
        <c:tickLblPos val="nextTo"/>
        <c:crossAx val="7001561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7"/>
  <c:chart>
    <c:title>
      <c:tx>
        <c:rich>
          <a:bodyPr/>
          <a:lstStyle/>
          <a:p>
            <a:pPr>
              <a:defRPr/>
            </a:pPr>
            <a:r>
              <a:rPr lang="hu-HU" sz="1200"/>
              <a:t>Óvodai nevelés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helyhiány miatt elutasított</c:v>
          </c:tx>
          <c:cat>
            <c:numRef>
              <c:f>gyermekek!$CE$3:$CE$12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gyermekek!$CF$3:$CF$12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ebből hátrányos helyzetű</c:v>
          </c:tx>
          <c:cat>
            <c:numRef>
              <c:f>gyermekek!$CE$3:$CE$12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gyermekek!$CG$3:$CG$12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0050560"/>
        <c:axId val="70052096"/>
      </c:barChart>
      <c:catAx>
        <c:axId val="70050560"/>
        <c:scaling>
          <c:orientation val="minMax"/>
        </c:scaling>
        <c:axPos val="b"/>
        <c:numFmt formatCode="General" sourceLinked="1"/>
        <c:tickLblPos val="nextTo"/>
        <c:crossAx val="70052096"/>
        <c:crosses val="autoZero"/>
        <c:auto val="1"/>
        <c:lblAlgn val="ctr"/>
        <c:lblOffset val="100"/>
      </c:catAx>
      <c:valAx>
        <c:axId val="70052096"/>
        <c:scaling>
          <c:orientation val="minMax"/>
        </c:scaling>
        <c:axPos val="l"/>
        <c:majorGridlines/>
        <c:numFmt formatCode="General" sourceLinked="1"/>
        <c:tickLblPos val="nextTo"/>
        <c:crossAx val="7005056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4"/>
  <c:chart>
    <c:title>
      <c:tx>
        <c:rich>
          <a:bodyPr/>
          <a:lstStyle/>
          <a:p>
            <a:pPr>
              <a:defRPr/>
            </a:pPr>
            <a:r>
              <a:rPr lang="hu-HU" sz="1200"/>
              <a:t>Általános</a:t>
            </a:r>
            <a:r>
              <a:rPr lang="hu-HU" sz="1200" baseline="0"/>
              <a:t> iskolai tanulók (fő)</a:t>
            </a:r>
            <a:endParaRPr lang="hu-HU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általános iskolai tanulók száma</c:v>
          </c:tx>
          <c:cat>
            <c:strRef>
              <c:f>gyermekek!$DQ$4:$DQ$10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gyermekek!$DT$4:$DT$10</c:f>
              <c:numCache>
                <c:formatCode>General</c:formatCode>
                <c:ptCount val="7"/>
                <c:pt idx="0">
                  <c:v>108</c:v>
                </c:pt>
                <c:pt idx="1">
                  <c:v>114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napközisek szááma</c:v>
          </c:tx>
          <c:cat>
            <c:strRef>
              <c:f>gyermekek!$DQ$4:$DQ$10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gyermekek!$DU$4:$DU$10</c:f>
              <c:numCache>
                <c:formatCode>General</c:formatCode>
                <c:ptCount val="7"/>
                <c:pt idx="0">
                  <c:v>47</c:v>
                </c:pt>
                <c:pt idx="1">
                  <c:v>54</c:v>
                </c:pt>
              </c:numCache>
            </c:numRef>
          </c:val>
        </c:ser>
        <c:axId val="70081152"/>
        <c:axId val="70095232"/>
      </c:barChart>
      <c:catAx>
        <c:axId val="70081152"/>
        <c:scaling>
          <c:orientation val="minMax"/>
        </c:scaling>
        <c:axPos val="b"/>
        <c:tickLblPos val="nextTo"/>
        <c:crossAx val="70095232"/>
        <c:crosses val="autoZero"/>
        <c:auto val="1"/>
        <c:lblAlgn val="ctr"/>
        <c:lblOffset val="100"/>
      </c:catAx>
      <c:valAx>
        <c:axId val="70095232"/>
        <c:scaling>
          <c:orientation val="minMax"/>
        </c:scaling>
        <c:axPos val="l"/>
        <c:majorGridlines/>
        <c:numFmt formatCode="General" sourceLinked="1"/>
        <c:tickLblPos val="nextTo"/>
        <c:crossAx val="7008115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Általános iskolák adatai - gyógypedagógia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osztályok száma (db)</c:v>
          </c:tx>
          <c:cat>
            <c:strRef>
              <c:f>gyermekek!$DX$4:$DX$10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gyermekek!$EA$4:$EA$10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osztályok száma gyógypedagógiai oktatásban (db)</c:v>
          </c:tx>
          <c:cat>
            <c:strRef>
              <c:f>gyermekek!$DX$4:$DX$10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gyermekek!$ED$4:$ED$10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axId val="70120192"/>
        <c:axId val="70121728"/>
      </c:barChart>
      <c:catAx>
        <c:axId val="70120192"/>
        <c:scaling>
          <c:orientation val="minMax"/>
        </c:scaling>
        <c:axPos val="b"/>
        <c:tickLblPos val="nextTo"/>
        <c:crossAx val="70121728"/>
        <c:crosses val="autoZero"/>
        <c:auto val="1"/>
        <c:lblAlgn val="ctr"/>
        <c:lblOffset val="100"/>
      </c:catAx>
      <c:valAx>
        <c:axId val="70121728"/>
        <c:scaling>
          <c:orientation val="minMax"/>
        </c:scaling>
        <c:axPos val="l"/>
        <c:majorGridlines/>
        <c:numFmt formatCode="General" sourceLinked="1"/>
        <c:tickLblPos val="nextTo"/>
        <c:crossAx val="7012019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26"/>
  <c:chart>
    <c:title>
      <c:tx>
        <c:rich>
          <a:bodyPr/>
          <a:lstStyle/>
          <a:p>
            <a:pPr>
              <a:defRPr/>
            </a:pPr>
            <a:r>
              <a:rPr lang="hu-HU" sz="1200"/>
              <a:t>Személyi feltételek - hiányzó létszámok (fő)</a:t>
            </a:r>
          </a:p>
        </c:rich>
      </c:tx>
    </c:title>
    <c:plotArea>
      <c:layout>
        <c:manualLayout>
          <c:layoutTarget val="inner"/>
          <c:xMode val="edge"/>
          <c:yMode val="edge"/>
          <c:x val="2.2222222222222251E-2"/>
          <c:y val="6.0185185185185147E-2"/>
          <c:w val="0.58123753280839896"/>
          <c:h val="0.89814814814814814"/>
        </c:manualLayout>
      </c:layout>
      <c:ofPieChart>
        <c:ofPieType val="bar"/>
        <c:varyColors val="1"/>
        <c:ser>
          <c:idx val="0"/>
          <c:order val="0"/>
          <c:dLbls>
            <c:dLblPos val="ctr"/>
            <c:showVal val="1"/>
            <c:showLeaderLines val="1"/>
          </c:dLbls>
          <c:cat>
            <c:strRef>
              <c:f>gyermekek!$ES$3:$ES$10</c:f>
              <c:strCache>
                <c:ptCount val="8"/>
                <c:pt idx="0">
                  <c:v>Nem szaktanítást végző tanító</c:v>
                </c:pt>
                <c:pt idx="1">
                  <c:v>Szaktanítást végző tanítók száma</c:v>
                </c:pt>
                <c:pt idx="2">
                  <c:v>Szaktanítást végző tanárok száma</c:v>
                </c:pt>
                <c:pt idx="3">
                  <c:v>Gyógypedagógusok létszáma</c:v>
                </c:pt>
                <c:pt idx="4">
                  <c:v>Gyermekvédelmi felelős</c:v>
                </c:pt>
                <c:pt idx="5">
                  <c:v>Iskolaorvos</c:v>
                </c:pt>
                <c:pt idx="6">
                  <c:v>Iskolapszichológus</c:v>
                </c:pt>
                <c:pt idx="7">
                  <c:v>Kisegítő személyzet</c:v>
                </c:pt>
              </c:strCache>
            </c:strRef>
          </c:cat>
          <c:val>
            <c:numRef>
              <c:f>gyermekek!$EU$3:$EU$10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gapWidth val="100"/>
        <c:splitType val="pos"/>
        <c:splitPos val="5"/>
        <c:secondPieSize val="75"/>
        <c:serLines/>
      </c:ofPieChart>
    </c:plotArea>
    <c:legend>
      <c:legendPos val="r"/>
      <c:layout>
        <c:manualLayout>
          <c:xMode val="edge"/>
          <c:yMode val="edge"/>
          <c:x val="0.64616045236992636"/>
          <c:y val="0.26413810518583131"/>
          <c:w val="0.3391336652771354"/>
          <c:h val="0.56754497524544123"/>
        </c:manualLayout>
      </c:layout>
      <c:overlay val="1"/>
      <c:txPr>
        <a:bodyPr/>
        <a:lstStyle/>
        <a:p>
          <a:pPr>
            <a:defRPr sz="900"/>
          </a:pPr>
          <a:endParaRPr lang="hu-HU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en-US" sz="1200"/>
              <a:t>Öregedési index (%)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nepesseg!$P$2</c:f>
              <c:strCache>
                <c:ptCount val="1"/>
                <c:pt idx="0">
                  <c:v>Öregedési index (%)</c:v>
                </c:pt>
              </c:strCache>
            </c:strRef>
          </c:tx>
          <c:cat>
            <c:numRef>
              <c:f>nepesseg!$M$3:$M$13</c:f>
              <c:numCache>
                <c:formatCode>General</c:formatCode>
                <c:ptCount val="11"/>
                <c:pt idx="0">
                  <c:v>2001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nepesseg!$P$3:$P$13</c:f>
              <c:numCache>
                <c:formatCode>0.0%</c:formatCode>
                <c:ptCount val="11"/>
                <c:pt idx="0">
                  <c:v>1.3733333333333333</c:v>
                </c:pt>
                <c:pt idx="1">
                  <c:v>1.2834645669291338</c:v>
                </c:pt>
                <c:pt idx="2">
                  <c:v>1.3471074380165289</c:v>
                </c:pt>
                <c:pt idx="3">
                  <c:v>1.4152542372881356</c:v>
                </c:pt>
                <c:pt idx="4">
                  <c:v>1.4434782608695653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axId val="60274176"/>
        <c:axId val="60275712"/>
      </c:barChart>
      <c:catAx>
        <c:axId val="60274176"/>
        <c:scaling>
          <c:orientation val="minMax"/>
        </c:scaling>
        <c:axPos val="b"/>
        <c:numFmt formatCode="General" sourceLinked="1"/>
        <c:tickLblPos val="nextTo"/>
        <c:crossAx val="60275712"/>
        <c:crosses val="autoZero"/>
        <c:auto val="1"/>
        <c:lblAlgn val="ctr"/>
        <c:lblOffset val="100"/>
      </c:catAx>
      <c:valAx>
        <c:axId val="60275712"/>
        <c:scaling>
          <c:orientation val="minMax"/>
        </c:scaling>
        <c:axPos val="l"/>
        <c:majorGridlines/>
        <c:numFmt formatCode="0.0%" sourceLinked="1"/>
        <c:tickLblPos val="nextTo"/>
        <c:crossAx val="60274176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8. évfolyamot</a:t>
            </a:r>
            <a:r>
              <a:rPr lang="hu-HU" sz="1200" baseline="0"/>
              <a:t> eredményesen befejezők aránya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gyermekek!$EW$4:$EW$10</c:f>
              <c:strCache>
                <c:ptCount val="7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</c:strCache>
            </c:strRef>
          </c:cat>
          <c:val>
            <c:numRef>
              <c:f>gyermekek!$EY$4:$EY$10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</c:numCache>
            </c:numRef>
          </c:val>
        </c:ser>
        <c:axId val="70255360"/>
        <c:axId val="70256896"/>
      </c:barChart>
      <c:catAx>
        <c:axId val="70255360"/>
        <c:scaling>
          <c:orientation val="minMax"/>
        </c:scaling>
        <c:axPos val="b"/>
        <c:tickLblPos val="nextTo"/>
        <c:crossAx val="70256896"/>
        <c:crosses val="autoZero"/>
        <c:auto val="1"/>
        <c:lblAlgn val="ctr"/>
        <c:lblOffset val="100"/>
      </c:catAx>
      <c:valAx>
        <c:axId val="70256896"/>
        <c:scaling>
          <c:orientation val="minMax"/>
        </c:scaling>
        <c:axPos val="l"/>
        <c:majorGridlines/>
        <c:numFmt formatCode="General" sourceLinked="1"/>
        <c:tickLblPos val="nextTo"/>
        <c:crossAx val="7025536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Családon belüli erőszak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nok!$AQ$2</c:f>
              <c:strCache>
                <c:ptCount val="1"/>
                <c:pt idx="0">
                  <c:v>rendőrök riasztása családi viszályhoz</c:v>
                </c:pt>
              </c:strCache>
            </c:strRef>
          </c:tx>
          <c:cat>
            <c:numRef>
              <c:f>nok!$AP$3:$AP$12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nok!$AQ$3:$AQ$12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strRef>
              <c:f>nok!$AR$2</c:f>
              <c:strCache>
                <c:ptCount val="1"/>
                <c:pt idx="0">
                  <c:v>tényleges feljelentések száma</c:v>
                </c:pt>
              </c:strCache>
            </c:strRef>
          </c:tx>
          <c:cat>
            <c:numRef>
              <c:f>nok!$AP$3:$AP$12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nok!$AR$3:$AR$12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2"/>
          <c:tx>
            <c:strRef>
              <c:f>nok!$AS$2</c:f>
              <c:strCache>
                <c:ptCount val="1"/>
                <c:pt idx="0">
                  <c:v>bírósági ítélet</c:v>
                </c:pt>
              </c:strCache>
            </c:strRef>
          </c:tx>
          <c:cat>
            <c:numRef>
              <c:f>nok!$AP$3:$AP$12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nok!$AS$3:$AS$12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0335872"/>
        <c:axId val="70378624"/>
      </c:barChart>
      <c:catAx>
        <c:axId val="70335872"/>
        <c:scaling>
          <c:orientation val="minMax"/>
        </c:scaling>
        <c:axPos val="b"/>
        <c:numFmt formatCode="General" sourceLinked="1"/>
        <c:tickLblPos val="nextTo"/>
        <c:crossAx val="70378624"/>
        <c:crosses val="autoZero"/>
        <c:auto val="1"/>
        <c:lblAlgn val="ctr"/>
        <c:lblOffset val="100"/>
      </c:catAx>
      <c:valAx>
        <c:axId val="70378624"/>
        <c:scaling>
          <c:orientation val="minMax"/>
        </c:scaling>
        <c:axPos val="l"/>
        <c:majorGridlines/>
        <c:numFmt formatCode="General" sourceLinked="1"/>
        <c:tickLblPos val="nextTo"/>
        <c:crossAx val="703358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/>
              <a:t>2008</a:t>
            </a:r>
          </a:p>
        </c:rich>
      </c:tx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2.3819897205724163E-2"/>
          <c:y val="4.0731051475708394E-2"/>
          <c:w val="0.59228307763740839"/>
          <c:h val="0.91309572017783491"/>
        </c:manualLayout>
      </c:layout>
      <c:pie3DChart>
        <c:varyColors val="1"/>
        <c:ser>
          <c:idx val="1"/>
          <c:order val="0"/>
          <c:explosion val="25"/>
          <c:dLbls>
            <c:showPercent val="1"/>
            <c:showLeaderLines val="1"/>
          </c:dLbls>
          <c:cat>
            <c:strRef>
              <c:f>nok!$AV$2:$AY$2</c:f>
              <c:strCache>
                <c:ptCount val="4"/>
                <c:pt idx="0">
                  <c:v>önkormányzati anyaotthon a településen</c:v>
                </c:pt>
                <c:pt idx="1">
                  <c:v>önkormányzati anyaotthon a település 50 km-es körzetében</c:v>
                </c:pt>
                <c:pt idx="2">
                  <c:v>Nem önkormányzati (egyházi, alapítványi) anyaotthon a településen  </c:v>
                </c:pt>
                <c:pt idx="3">
                  <c:v>Nem önkormányzati (egyházi, alapítványi) anyaotthon a település 50 km-es körzetében</c:v>
                </c:pt>
              </c:strCache>
            </c:strRef>
          </c:cat>
          <c:val>
            <c:numRef>
              <c:f>nok!$AV$3:$AY$3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</c:ser>
      </c:pie3DChart>
    </c:plotArea>
    <c:legend>
      <c:legendPos val="r"/>
      <c:layout>
        <c:manualLayout>
          <c:xMode val="edge"/>
          <c:yMode val="edge"/>
          <c:x val="0.65046956227245789"/>
          <c:y val="0.17774672674586245"/>
          <c:w val="0.3285627502950354"/>
          <c:h val="0.71815575076236859"/>
        </c:manualLayout>
      </c:layout>
      <c:txPr>
        <a:bodyPr/>
        <a:lstStyle/>
        <a:p>
          <a:pPr rtl="0">
            <a:defRPr sz="1000"/>
          </a:pPr>
          <a:endParaRPr lang="hu-HU"/>
        </a:p>
      </c:txPr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Hátrányos megkülönböztetések száma (db)</a:t>
            </a:r>
          </a:p>
        </c:rich>
      </c:tx>
      <c:layout>
        <c:manualLayout>
          <c:xMode val="edge"/>
          <c:yMode val="edge"/>
          <c:x val="0.23261811023622106"/>
          <c:y val="3.7037037037037056E-2"/>
        </c:manualLayout>
      </c:layout>
    </c:title>
    <c:plotArea>
      <c:layout/>
      <c:barChart>
        <c:barDir val="col"/>
        <c:grouping val="clustered"/>
        <c:ser>
          <c:idx val="0"/>
          <c:order val="0"/>
          <c:cat>
            <c:numRef>
              <c:f>nok!$O$3:$O$12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nok!$P$3:$P$12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0413312"/>
        <c:axId val="70423296"/>
      </c:barChart>
      <c:catAx>
        <c:axId val="70413312"/>
        <c:scaling>
          <c:orientation val="minMax"/>
        </c:scaling>
        <c:axPos val="b"/>
        <c:numFmt formatCode="General" sourceLinked="1"/>
        <c:tickLblPos val="nextTo"/>
        <c:crossAx val="70423296"/>
        <c:crosses val="autoZero"/>
        <c:auto val="1"/>
        <c:lblAlgn val="ctr"/>
        <c:lblOffset val="100"/>
      </c:catAx>
      <c:valAx>
        <c:axId val="70423296"/>
        <c:scaling>
          <c:orientation val="minMax"/>
        </c:scaling>
        <c:axPos val="l"/>
        <c:majorGridlines/>
        <c:numFmt formatCode="General" sourceLinked="1"/>
        <c:tickLblPos val="nextTo"/>
        <c:crossAx val="70413312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Egy védőnőre</a:t>
            </a:r>
            <a:r>
              <a:rPr lang="hu-HU" sz="1200" baseline="0"/>
              <a:t> jutó gyeremekek száma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nok!$AK$3:$AK$12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nok!$AN$3:$AN$12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71643136"/>
        <c:axId val="71644672"/>
      </c:barChart>
      <c:catAx>
        <c:axId val="71643136"/>
        <c:scaling>
          <c:orientation val="minMax"/>
        </c:scaling>
        <c:axPos val="b"/>
        <c:numFmt formatCode="General" sourceLinked="1"/>
        <c:tickLblPos val="nextTo"/>
        <c:crossAx val="71644672"/>
        <c:crosses val="autoZero"/>
        <c:auto val="1"/>
        <c:lblAlgn val="ctr"/>
        <c:lblOffset val="100"/>
      </c:catAx>
      <c:valAx>
        <c:axId val="71644672"/>
        <c:scaling>
          <c:orientation val="minMax"/>
        </c:scaling>
        <c:axPos val="l"/>
        <c:majorGridlines/>
        <c:numFmt formatCode="0" sourceLinked="1"/>
        <c:tickLblPos val="nextTo"/>
        <c:crossAx val="71643136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Anyaotthon szolgáltatások</a:t>
            </a:r>
          </a:p>
        </c:rich>
      </c:tx>
      <c:layout/>
    </c:title>
    <c:plotArea>
      <c:layout/>
      <c:barChart>
        <c:barDir val="col"/>
        <c:grouping val="percentStacked"/>
        <c:ser>
          <c:idx val="0"/>
          <c:order val="0"/>
          <c:tx>
            <c:v>önkormányzati anyaotthon</c:v>
          </c:tx>
          <c:cat>
            <c:numRef>
              <c:f>nok!$AU$3:$AU$12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nok!$AV$3:$AV$12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önkormányzati anyaotthon 50 km-en belül</c:v>
          </c:tx>
          <c:cat>
            <c:numRef>
              <c:f>nok!$AU$3:$AU$12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nok!$AW$3:$AW$12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v>nem önkormányzati anyaotthon</c:v>
          </c:tx>
          <c:cat>
            <c:numRef>
              <c:f>nok!$AU$3:$AU$12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nok!$AX$3:$AX$12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v>nem önkormányzati anyaotthon 50 km-en belül</c:v>
          </c:tx>
          <c:cat>
            <c:numRef>
              <c:f>nok!$AU$3:$AU$12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nok!$AY$3:$AY$12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overlap val="100"/>
        <c:axId val="71662592"/>
        <c:axId val="71672576"/>
      </c:barChart>
      <c:catAx>
        <c:axId val="71662592"/>
        <c:scaling>
          <c:orientation val="minMax"/>
        </c:scaling>
        <c:axPos val="b"/>
        <c:numFmt formatCode="General" sourceLinked="1"/>
        <c:tickLblPos val="nextTo"/>
        <c:crossAx val="71672576"/>
        <c:crosses val="autoZero"/>
        <c:auto val="1"/>
        <c:lblAlgn val="ctr"/>
        <c:lblOffset val="100"/>
      </c:catAx>
      <c:valAx>
        <c:axId val="71672576"/>
        <c:scaling>
          <c:orientation val="minMax"/>
        </c:scaling>
        <c:axPos val="l"/>
        <c:majorGridlines/>
        <c:numFmt formatCode="0%" sourceLinked="1"/>
        <c:tickLblPos val="nextTo"/>
        <c:crossAx val="716625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3"/>
  <c:chart>
    <c:title>
      <c:tx>
        <c:rich>
          <a:bodyPr/>
          <a:lstStyle/>
          <a:p>
            <a:pPr>
              <a:defRPr/>
            </a:pPr>
            <a:r>
              <a:rPr lang="hu-HU" sz="1200"/>
              <a:t>Munkavállalási korúak száma (fő)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v>férfiak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nok!$B$4:$B$13</c:f>
              <c:numCache>
                <c:formatCode>General</c:formatCode>
                <c:ptCount val="10"/>
                <c:pt idx="0">
                  <c:v>297</c:v>
                </c:pt>
                <c:pt idx="1">
                  <c:v>232</c:v>
                </c:pt>
                <c:pt idx="2">
                  <c:v>315</c:v>
                </c:pt>
                <c:pt idx="3">
                  <c:v>315</c:v>
                </c:pt>
              </c:numCache>
            </c:numRef>
          </c:val>
        </c:ser>
        <c:ser>
          <c:idx val="1"/>
          <c:order val="1"/>
          <c:tx>
            <c:v>nők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nok!$C$4:$C$13</c:f>
              <c:numCache>
                <c:formatCode>General</c:formatCode>
                <c:ptCount val="10"/>
                <c:pt idx="0">
                  <c:v>287</c:v>
                </c:pt>
                <c:pt idx="1">
                  <c:v>292</c:v>
                </c:pt>
                <c:pt idx="2">
                  <c:v>294</c:v>
                </c:pt>
                <c:pt idx="3">
                  <c:v>288</c:v>
                </c:pt>
              </c:numCache>
            </c:numRef>
          </c:val>
        </c:ser>
        <c:overlap val="100"/>
        <c:axId val="70460544"/>
        <c:axId val="70462080"/>
      </c:barChart>
      <c:catAx>
        <c:axId val="70460544"/>
        <c:scaling>
          <c:orientation val="minMax"/>
        </c:scaling>
        <c:axPos val="b"/>
        <c:numFmt formatCode="General" sourceLinked="1"/>
        <c:tickLblPos val="nextTo"/>
        <c:crossAx val="70462080"/>
        <c:crosses val="autoZero"/>
        <c:auto val="1"/>
        <c:lblAlgn val="ctr"/>
        <c:lblOffset val="100"/>
      </c:catAx>
      <c:valAx>
        <c:axId val="70462080"/>
        <c:scaling>
          <c:orientation val="minMax"/>
        </c:scaling>
        <c:axPos val="l"/>
        <c:majorGridlines/>
        <c:numFmt formatCode="General" sourceLinked="1"/>
        <c:tickLblPos val="nextTo"/>
        <c:crossAx val="7046054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4"/>
  <c:chart>
    <c:title>
      <c:tx>
        <c:rich>
          <a:bodyPr/>
          <a:lstStyle/>
          <a:p>
            <a:pPr>
              <a:defRPr/>
            </a:pPr>
            <a:r>
              <a:rPr lang="hu-HU" sz="1200"/>
              <a:t>Foglalkoztatottak</a:t>
            </a:r>
            <a:r>
              <a:rPr lang="hu-HU" sz="1200" baseline="0"/>
              <a:t> (fő)</a:t>
            </a:r>
            <a:endParaRPr lang="hu-HU" sz="1200"/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v>férfiak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nok!$D$4:$D$13</c:f>
              <c:numCache>
                <c:formatCode>General</c:formatCode>
                <c:ptCount val="10"/>
                <c:pt idx="0">
                  <c:v>289</c:v>
                </c:pt>
                <c:pt idx="1">
                  <c:v>214</c:v>
                </c:pt>
                <c:pt idx="2">
                  <c:v>305</c:v>
                </c:pt>
                <c:pt idx="3">
                  <c:v>303</c:v>
                </c:pt>
              </c:numCache>
            </c:numRef>
          </c:val>
        </c:ser>
        <c:ser>
          <c:idx val="1"/>
          <c:order val="1"/>
          <c:tx>
            <c:v>nők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nok!$E$4:$E$13</c:f>
              <c:numCache>
                <c:formatCode>General</c:formatCode>
                <c:ptCount val="10"/>
                <c:pt idx="0">
                  <c:v>276</c:v>
                </c:pt>
                <c:pt idx="1">
                  <c:v>273</c:v>
                </c:pt>
                <c:pt idx="2">
                  <c:v>282</c:v>
                </c:pt>
                <c:pt idx="3">
                  <c:v>269</c:v>
                </c:pt>
              </c:numCache>
            </c:numRef>
          </c:val>
        </c:ser>
        <c:overlap val="100"/>
        <c:axId val="70482944"/>
        <c:axId val="70505216"/>
      </c:barChart>
      <c:catAx>
        <c:axId val="70482944"/>
        <c:scaling>
          <c:orientation val="minMax"/>
        </c:scaling>
        <c:axPos val="b"/>
        <c:numFmt formatCode="General" sourceLinked="1"/>
        <c:tickLblPos val="nextTo"/>
        <c:crossAx val="70505216"/>
        <c:crosses val="autoZero"/>
        <c:auto val="1"/>
        <c:lblAlgn val="ctr"/>
        <c:lblOffset val="100"/>
      </c:catAx>
      <c:valAx>
        <c:axId val="70505216"/>
        <c:scaling>
          <c:orientation val="minMax"/>
        </c:scaling>
        <c:axPos val="l"/>
        <c:majorGridlines/>
        <c:numFmt formatCode="General" sourceLinked="1"/>
        <c:tickLblPos val="nextTo"/>
        <c:crossAx val="7048294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5"/>
  <c:chart>
    <c:title>
      <c:tx>
        <c:rich>
          <a:bodyPr/>
          <a:lstStyle/>
          <a:p>
            <a:pPr>
              <a:defRPr/>
            </a:pPr>
            <a:r>
              <a:rPr lang="hu-HU"/>
              <a:t>Munkanélküliek (fő)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tx>
            <c:v>férfiak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nok!$F$4:$F$13</c:f>
              <c:numCache>
                <c:formatCode>General</c:formatCode>
                <c:ptCount val="10"/>
                <c:pt idx="0">
                  <c:v>8</c:v>
                </c:pt>
                <c:pt idx="1">
                  <c:v>18</c:v>
                </c:pt>
                <c:pt idx="2">
                  <c:v>10</c:v>
                </c:pt>
                <c:pt idx="3">
                  <c:v>12</c:v>
                </c:pt>
              </c:numCache>
            </c:numRef>
          </c:val>
        </c:ser>
        <c:ser>
          <c:idx val="1"/>
          <c:order val="1"/>
          <c:tx>
            <c:v>nők</c:v>
          </c:tx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nok!$G$4:$G$13</c:f>
              <c:numCache>
                <c:formatCode>General</c:formatCode>
                <c:ptCount val="10"/>
                <c:pt idx="0">
                  <c:v>11</c:v>
                </c:pt>
                <c:pt idx="1">
                  <c:v>19</c:v>
                </c:pt>
                <c:pt idx="2">
                  <c:v>12</c:v>
                </c:pt>
                <c:pt idx="3">
                  <c:v>19</c:v>
                </c:pt>
              </c:numCache>
            </c:numRef>
          </c:val>
        </c:ser>
        <c:overlap val="100"/>
        <c:axId val="71980160"/>
        <c:axId val="71981696"/>
      </c:barChart>
      <c:catAx>
        <c:axId val="71980160"/>
        <c:scaling>
          <c:orientation val="minMax"/>
        </c:scaling>
        <c:axPos val="b"/>
        <c:numFmt formatCode="General" sourceLinked="1"/>
        <c:tickLblPos val="nextTo"/>
        <c:crossAx val="71981696"/>
        <c:crosses val="autoZero"/>
        <c:auto val="1"/>
        <c:lblAlgn val="ctr"/>
        <c:lblOffset val="100"/>
      </c:catAx>
      <c:valAx>
        <c:axId val="71981696"/>
        <c:scaling>
          <c:orientation val="minMax"/>
        </c:scaling>
        <c:axPos val="l"/>
        <c:majorGridlines/>
        <c:numFmt formatCode="General" sourceLinked="1"/>
        <c:tickLblPos val="nextTo"/>
        <c:crossAx val="7198016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Férfiak foglalkoztatási helyzete (fő)</a:t>
            </a:r>
          </a:p>
        </c:rich>
      </c:tx>
      <c:layout/>
    </c:title>
    <c:plotArea>
      <c:layout/>
      <c:barChart>
        <c:barDir val="col"/>
        <c:grouping val="stacked"/>
        <c:ser>
          <c:idx val="1"/>
          <c:order val="1"/>
          <c:tx>
            <c:v>foglalkoztatottak</c:v>
          </c:tx>
          <c:val>
            <c:numRef>
              <c:f>nok!$D$4:$D$13</c:f>
              <c:numCache>
                <c:formatCode>General</c:formatCode>
                <c:ptCount val="10"/>
                <c:pt idx="0">
                  <c:v>289</c:v>
                </c:pt>
                <c:pt idx="1">
                  <c:v>214</c:v>
                </c:pt>
                <c:pt idx="2">
                  <c:v>305</c:v>
                </c:pt>
                <c:pt idx="3">
                  <c:v>303</c:v>
                </c:pt>
              </c:numCache>
            </c:numRef>
          </c:val>
        </c:ser>
        <c:ser>
          <c:idx val="2"/>
          <c:order val="2"/>
          <c:tx>
            <c:v>munkanélküliek</c:v>
          </c:tx>
          <c:val>
            <c:numRef>
              <c:f>nok!$F$4:$F$13</c:f>
              <c:numCache>
                <c:formatCode>General</c:formatCode>
                <c:ptCount val="10"/>
                <c:pt idx="0">
                  <c:v>8</c:v>
                </c:pt>
                <c:pt idx="1">
                  <c:v>18</c:v>
                </c:pt>
                <c:pt idx="2">
                  <c:v>10</c:v>
                </c:pt>
                <c:pt idx="3">
                  <c:v>12</c:v>
                </c:pt>
              </c:numCache>
            </c:numRef>
          </c:val>
        </c:ser>
        <c:overlap val="100"/>
        <c:axId val="72024448"/>
        <c:axId val="72025984"/>
      </c:barChart>
      <c:lineChart>
        <c:grouping val="standard"/>
        <c:ser>
          <c:idx val="0"/>
          <c:order val="0"/>
          <c:tx>
            <c:v>munkavállalási korúak száma</c:v>
          </c:tx>
          <c:marker>
            <c:symbol val="none"/>
          </c:marker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nok!$B$4:$B$13</c:f>
              <c:numCache>
                <c:formatCode>General</c:formatCode>
                <c:ptCount val="10"/>
                <c:pt idx="0">
                  <c:v>297</c:v>
                </c:pt>
                <c:pt idx="1">
                  <c:v>232</c:v>
                </c:pt>
                <c:pt idx="2">
                  <c:v>315</c:v>
                </c:pt>
                <c:pt idx="3">
                  <c:v>315</c:v>
                </c:pt>
              </c:numCache>
            </c:numRef>
          </c:val>
        </c:ser>
        <c:marker val="1"/>
        <c:axId val="72024448"/>
        <c:axId val="72025984"/>
      </c:lineChart>
      <c:catAx>
        <c:axId val="72024448"/>
        <c:scaling>
          <c:orientation val="minMax"/>
        </c:scaling>
        <c:axPos val="b"/>
        <c:tickLblPos val="nextTo"/>
        <c:crossAx val="72025984"/>
        <c:crosses val="autoZero"/>
        <c:auto val="1"/>
        <c:lblAlgn val="ctr"/>
        <c:lblOffset val="100"/>
      </c:catAx>
      <c:valAx>
        <c:axId val="72025984"/>
        <c:scaling>
          <c:orientation val="minMax"/>
        </c:scaling>
        <c:axPos val="l"/>
        <c:majorGridlines/>
        <c:numFmt formatCode="General" sourceLinked="1"/>
        <c:tickLblPos val="nextTo"/>
        <c:crossAx val="7202444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Belföldi</a:t>
            </a:r>
            <a:r>
              <a:rPr lang="hu-HU" sz="1200" baseline="0"/>
              <a:t> vándorlások - egyenleg (fő)</a:t>
            </a:r>
            <a:endParaRPr lang="en-US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nepesseg!$U$2</c:f>
              <c:strCache>
                <c:ptCount val="1"/>
                <c:pt idx="0">
                  <c:v>egyenleg</c:v>
                </c:pt>
              </c:strCache>
            </c:strRef>
          </c:tx>
          <c:cat>
            <c:numRef>
              <c:f>nepesseg!$R$3:$R$12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nepesseg!$U$3:$U$12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0287616"/>
        <c:axId val="60964864"/>
      </c:barChart>
      <c:catAx>
        <c:axId val="60287616"/>
        <c:scaling>
          <c:orientation val="minMax"/>
        </c:scaling>
        <c:axPos val="b"/>
        <c:numFmt formatCode="General" sourceLinked="1"/>
        <c:tickLblPos val="nextTo"/>
        <c:crossAx val="60964864"/>
        <c:crosses val="autoZero"/>
        <c:auto val="1"/>
        <c:lblAlgn val="ctr"/>
        <c:lblOffset val="100"/>
      </c:catAx>
      <c:valAx>
        <c:axId val="60964864"/>
        <c:scaling>
          <c:orientation val="minMax"/>
        </c:scaling>
        <c:axPos val="l"/>
        <c:majorGridlines/>
        <c:numFmt formatCode="General" sourceLinked="1"/>
        <c:tickLblPos val="nextTo"/>
        <c:crossAx val="60287616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Nők foglalkoztatási helyzete (fő)</a:t>
            </a:r>
          </a:p>
        </c:rich>
      </c:tx>
    </c:title>
    <c:plotArea>
      <c:layout/>
      <c:barChart>
        <c:barDir val="col"/>
        <c:grouping val="stacked"/>
        <c:ser>
          <c:idx val="1"/>
          <c:order val="1"/>
          <c:tx>
            <c:v>foglalkoztatottak</c:v>
          </c:tx>
          <c:val>
            <c:numRef>
              <c:f>nok!$E$4:$E$13</c:f>
              <c:numCache>
                <c:formatCode>General</c:formatCode>
                <c:ptCount val="10"/>
                <c:pt idx="0">
                  <c:v>276</c:v>
                </c:pt>
                <c:pt idx="1">
                  <c:v>273</c:v>
                </c:pt>
                <c:pt idx="2">
                  <c:v>282</c:v>
                </c:pt>
                <c:pt idx="3">
                  <c:v>269</c:v>
                </c:pt>
              </c:numCache>
            </c:numRef>
          </c:val>
        </c:ser>
        <c:ser>
          <c:idx val="2"/>
          <c:order val="2"/>
          <c:tx>
            <c:v>munkanélküliek</c:v>
          </c:tx>
          <c:val>
            <c:numRef>
              <c:f>nok!$G$4:$G$13</c:f>
              <c:numCache>
                <c:formatCode>General</c:formatCode>
                <c:ptCount val="10"/>
                <c:pt idx="0">
                  <c:v>11</c:v>
                </c:pt>
                <c:pt idx="1">
                  <c:v>19</c:v>
                </c:pt>
                <c:pt idx="2">
                  <c:v>12</c:v>
                </c:pt>
                <c:pt idx="3">
                  <c:v>19</c:v>
                </c:pt>
              </c:numCache>
            </c:numRef>
          </c:val>
        </c:ser>
        <c:overlap val="100"/>
        <c:axId val="72060288"/>
        <c:axId val="72066176"/>
      </c:barChart>
      <c:lineChart>
        <c:grouping val="standard"/>
        <c:ser>
          <c:idx val="0"/>
          <c:order val="0"/>
          <c:tx>
            <c:v>munkavállalási korúak száma</c:v>
          </c:tx>
          <c:marker>
            <c:symbol val="none"/>
          </c:marker>
          <c:cat>
            <c:numRef>
              <c:f>nok!$A$4:$A$13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nok!$C$4:$C$13</c:f>
              <c:numCache>
                <c:formatCode>General</c:formatCode>
                <c:ptCount val="10"/>
                <c:pt idx="0">
                  <c:v>287</c:v>
                </c:pt>
                <c:pt idx="1">
                  <c:v>292</c:v>
                </c:pt>
                <c:pt idx="2">
                  <c:v>294</c:v>
                </c:pt>
                <c:pt idx="3">
                  <c:v>288</c:v>
                </c:pt>
              </c:numCache>
            </c:numRef>
          </c:val>
        </c:ser>
        <c:marker val="1"/>
        <c:axId val="72060288"/>
        <c:axId val="72066176"/>
      </c:lineChart>
      <c:catAx>
        <c:axId val="72060288"/>
        <c:scaling>
          <c:orientation val="minMax"/>
        </c:scaling>
        <c:axPos val="b"/>
        <c:tickLblPos val="nextTo"/>
        <c:crossAx val="72066176"/>
        <c:crosses val="autoZero"/>
        <c:auto val="1"/>
        <c:lblAlgn val="ctr"/>
        <c:lblOffset val="100"/>
      </c:catAx>
      <c:valAx>
        <c:axId val="72066176"/>
        <c:scaling>
          <c:orientation val="minMax"/>
        </c:scaling>
        <c:axPos val="l"/>
        <c:majorGridlines/>
        <c:numFmt formatCode="General" sourceLinked="1"/>
        <c:tickLblPos val="nextTo"/>
        <c:crossAx val="72060288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Tevékeny időskor</a:t>
            </a:r>
          </a:p>
        </c:rich>
      </c:tx>
      <c:layout/>
    </c:title>
    <c:plotArea>
      <c:layout/>
      <c:barChart>
        <c:barDir val="col"/>
        <c:grouping val="stacked"/>
        <c:ser>
          <c:idx val="1"/>
          <c:order val="0"/>
          <c:tx>
            <c:v>önkormányzati</c:v>
          </c:tx>
          <c:cat>
            <c:numRef>
              <c:f>idosek!$F$4:$F$13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idosek!$G$4:$G$13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v>MK által támogatott</c:v>
          </c:tx>
          <c:cat>
            <c:numRef>
              <c:f>idosek!$F$4:$F$13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idosek!$H$4:$H$13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2"/>
          <c:tx>
            <c:v>civil</c:v>
          </c:tx>
          <c:cat>
            <c:numRef>
              <c:f>idosek!$F$4:$F$13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idosek!$I$4:$I$13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3"/>
          <c:tx>
            <c:v>egyéb</c:v>
          </c:tx>
          <c:cat>
            <c:numRef>
              <c:f>idosek!$F$4:$F$13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idosek!$J$4:$J$13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72203648"/>
        <c:axId val="72213632"/>
      </c:barChart>
      <c:catAx>
        <c:axId val="72203648"/>
        <c:scaling>
          <c:orientation val="minMax"/>
        </c:scaling>
        <c:axPos val="b"/>
        <c:numFmt formatCode="General" sourceLinked="1"/>
        <c:tickLblPos val="nextTo"/>
        <c:crossAx val="72213632"/>
        <c:crosses val="autoZero"/>
        <c:auto val="1"/>
        <c:lblAlgn val="ctr"/>
        <c:lblOffset val="100"/>
      </c:catAx>
      <c:valAx>
        <c:axId val="72213632"/>
        <c:scaling>
          <c:orientation val="minMax"/>
        </c:scaling>
        <c:axPos val="l"/>
        <c:majorGridlines/>
        <c:numFmt formatCode="General" sourceLinked="1"/>
        <c:tickLblPos val="nextTo"/>
        <c:crossAx val="7220364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Munkanélküliek száma (fő)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cat>
            <c:numRef>
              <c:f>idosek!$M$4:$M$13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idosek!$O$4:$O$13</c:f>
              <c:numCache>
                <c:formatCode>General</c:formatCode>
                <c:ptCount val="10"/>
              </c:numCache>
            </c:numRef>
          </c:val>
        </c:ser>
        <c:ser>
          <c:idx val="3"/>
          <c:order val="1"/>
          <c:tx>
            <c:v>55 év felettiek</c:v>
          </c:tx>
          <c:cat>
            <c:numRef>
              <c:f>idosek!$M$4:$M$13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idosek!$P$4:$P$13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</c:ser>
        <c:gapWidth val="55"/>
        <c:overlap val="100"/>
        <c:axId val="72234496"/>
        <c:axId val="72236032"/>
      </c:barChart>
      <c:catAx>
        <c:axId val="72234496"/>
        <c:scaling>
          <c:orientation val="minMax"/>
        </c:scaling>
        <c:axPos val="b"/>
        <c:numFmt formatCode="General" sourceLinked="1"/>
        <c:majorTickMark val="none"/>
        <c:tickLblPos val="nextTo"/>
        <c:crossAx val="72236032"/>
        <c:crosses val="autoZero"/>
        <c:auto val="1"/>
        <c:lblAlgn val="ctr"/>
        <c:lblOffset val="100"/>
      </c:catAx>
      <c:valAx>
        <c:axId val="722360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2234496"/>
        <c:crosses val="autoZero"/>
        <c:crossBetween val="between"/>
      </c:valAx>
    </c:plotArea>
    <c:legend>
      <c:legendPos val="b"/>
      <c:legendEntry>
        <c:idx val="0"/>
        <c:delete val="1"/>
      </c:legendEntry>
      <c:layout/>
    </c:legend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Tartós munkanélküliek száma (fő)</a:t>
            </a:r>
          </a:p>
        </c:rich>
      </c:tx>
    </c:title>
    <c:plotArea>
      <c:layout/>
      <c:barChart>
        <c:barDir val="col"/>
        <c:grouping val="stacked"/>
        <c:ser>
          <c:idx val="0"/>
          <c:order val="0"/>
          <c:cat>
            <c:numRef>
              <c:f>idosek!$M$4:$M$13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idosek!$S$4:$S$13</c:f>
              <c:numCache>
                <c:formatCode>General</c:formatCode>
                <c:ptCount val="10"/>
              </c:numCache>
            </c:numRef>
          </c:val>
        </c:ser>
        <c:ser>
          <c:idx val="1"/>
          <c:order val="1"/>
          <c:tx>
            <c:v>55 év felettiek</c:v>
          </c:tx>
          <c:cat>
            <c:numRef>
              <c:f>idosek!$M$4:$M$13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idosek!$T$4:$T$13</c:f>
              <c:numCache>
                <c:formatCode>General</c:formatCode>
                <c:ptCount val="10"/>
                <c:pt idx="0">
                  <c:v>0</c:v>
                </c:pt>
                <c:pt idx="2">
                  <c:v>0</c:v>
                </c:pt>
              </c:numCache>
            </c:numRef>
          </c:val>
        </c:ser>
        <c:gapWidth val="55"/>
        <c:overlap val="100"/>
        <c:axId val="72278016"/>
        <c:axId val="72279552"/>
      </c:barChart>
      <c:catAx>
        <c:axId val="72278016"/>
        <c:scaling>
          <c:orientation val="minMax"/>
        </c:scaling>
        <c:axPos val="b"/>
        <c:numFmt formatCode="General" sourceLinked="1"/>
        <c:majorTickMark val="none"/>
        <c:tickLblPos val="nextTo"/>
        <c:crossAx val="72279552"/>
        <c:crosses val="autoZero"/>
        <c:auto val="1"/>
        <c:lblAlgn val="ctr"/>
        <c:lblOffset val="100"/>
      </c:catAx>
      <c:valAx>
        <c:axId val="722795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2278016"/>
        <c:crosses val="autoZero"/>
        <c:crossBetween val="between"/>
      </c:valAx>
    </c:plotArea>
    <c:legend>
      <c:legendPos val="b"/>
      <c:legendEntry>
        <c:idx val="0"/>
        <c:delete val="1"/>
      </c:legendEntry>
    </c:legend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64 évnél idősebbek (fő)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cat>
            <c:numRef>
              <c:f>idosek!$W$4:$W$13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idosek!$X$4:$X$13</c:f>
              <c:numCache>
                <c:formatCode>General</c:formatCode>
                <c:ptCount val="10"/>
                <c:pt idx="0">
                  <c:v>163</c:v>
                </c:pt>
                <c:pt idx="1">
                  <c:v>163</c:v>
                </c:pt>
                <c:pt idx="2">
                  <c:v>167</c:v>
                </c:pt>
                <c:pt idx="3">
                  <c:v>166</c:v>
                </c:pt>
              </c:numCache>
            </c:numRef>
          </c:val>
        </c:ser>
        <c:ser>
          <c:idx val="2"/>
          <c:order val="1"/>
          <c:tx>
            <c:v>nappali ellátásban részesült</c:v>
          </c:tx>
          <c:cat>
            <c:numRef>
              <c:f>idosek!$W$4:$W$13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idosek!$Y$4:$Y$13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2325376"/>
        <c:axId val="72331264"/>
      </c:barChart>
      <c:catAx>
        <c:axId val="72325376"/>
        <c:scaling>
          <c:orientation val="minMax"/>
        </c:scaling>
        <c:axPos val="b"/>
        <c:numFmt formatCode="General" sourceLinked="1"/>
        <c:majorTickMark val="none"/>
        <c:tickLblPos val="nextTo"/>
        <c:crossAx val="72331264"/>
        <c:crosses val="autoZero"/>
        <c:auto val="1"/>
        <c:lblAlgn val="ctr"/>
        <c:lblOffset val="100"/>
      </c:catAx>
      <c:valAx>
        <c:axId val="723312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2325376"/>
        <c:crosses val="autoZero"/>
        <c:crossBetween val="between"/>
      </c:valAx>
    </c:plotArea>
    <c:legend>
      <c:legendPos val="b"/>
      <c:legendEntry>
        <c:idx val="0"/>
        <c:delete val="1"/>
      </c:legendEntry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 b="1" i="0" baseline="0"/>
              <a:t>64 évnél idősebbek</a:t>
            </a:r>
            <a:endParaRPr lang="hu-HU" sz="1200"/>
          </a:p>
        </c:rich>
      </c:tx>
    </c:title>
    <c:plotArea>
      <c:layout/>
      <c:barChart>
        <c:barDir val="col"/>
        <c:grouping val="stacked"/>
        <c:ser>
          <c:idx val="1"/>
          <c:order val="0"/>
          <c:val>
            <c:numRef>
              <c:f>idosek!$X$4:$X$13</c:f>
              <c:numCache>
                <c:formatCode>General</c:formatCode>
                <c:ptCount val="10"/>
                <c:pt idx="0">
                  <c:v>163</c:v>
                </c:pt>
                <c:pt idx="1">
                  <c:v>163</c:v>
                </c:pt>
                <c:pt idx="2">
                  <c:v>167</c:v>
                </c:pt>
                <c:pt idx="3">
                  <c:v>166</c:v>
                </c:pt>
              </c:numCache>
            </c:numRef>
          </c:val>
        </c:ser>
        <c:overlap val="100"/>
        <c:axId val="72370048"/>
        <c:axId val="72371584"/>
      </c:barChart>
      <c:lineChart>
        <c:grouping val="standard"/>
        <c:ser>
          <c:idx val="2"/>
          <c:order val="1"/>
          <c:tx>
            <c:v>nappali ellátásban részesültek aránya</c:v>
          </c:tx>
          <c:marker>
            <c:symbol val="none"/>
          </c:marker>
          <c:cat>
            <c:numRef>
              <c:f>idosek!$W$4:$W$13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idosek!$Z$4:$Z$13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marker val="1"/>
        <c:axId val="72383104"/>
        <c:axId val="72381568"/>
      </c:lineChart>
      <c:catAx>
        <c:axId val="72370048"/>
        <c:scaling>
          <c:orientation val="minMax"/>
        </c:scaling>
        <c:axPos val="b"/>
        <c:tickLblPos val="nextTo"/>
        <c:crossAx val="72371584"/>
        <c:crosses val="autoZero"/>
        <c:auto val="1"/>
        <c:lblAlgn val="ctr"/>
        <c:lblOffset val="100"/>
      </c:catAx>
      <c:valAx>
        <c:axId val="72371584"/>
        <c:scaling>
          <c:orientation val="minMax"/>
        </c:scaling>
        <c:axPos val="l"/>
        <c:majorGridlines/>
        <c:numFmt formatCode="General" sourceLinked="1"/>
        <c:tickLblPos val="nextTo"/>
        <c:crossAx val="72370048"/>
        <c:crosses val="autoZero"/>
        <c:crossBetween val="between"/>
      </c:valAx>
      <c:valAx>
        <c:axId val="72381568"/>
        <c:scaling>
          <c:orientation val="minMax"/>
        </c:scaling>
        <c:axPos val="r"/>
        <c:numFmt formatCode="0%" sourceLinked="1"/>
        <c:tickLblPos val="nextTo"/>
        <c:crossAx val="72383104"/>
        <c:crosses val="max"/>
        <c:crossBetween val="between"/>
      </c:valAx>
      <c:catAx>
        <c:axId val="72383104"/>
        <c:scaling>
          <c:orientation val="minMax"/>
        </c:scaling>
        <c:delete val="1"/>
        <c:axPos val="b"/>
        <c:numFmt formatCode="General" sourceLinked="1"/>
        <c:tickLblPos val="none"/>
        <c:crossAx val="72381568"/>
        <c:crosses val="autoZero"/>
        <c:auto val="1"/>
        <c:lblAlgn val="ctr"/>
        <c:lblOffset val="100"/>
      </c:catAx>
    </c:plotArea>
    <c:legend>
      <c:legendPos val="b"/>
      <c:legendEntry>
        <c:idx val="0"/>
        <c:delete val="1"/>
      </c:legendEntry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időskorúak járadékában részesülők (fő)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idosek!$AC$2</c:f>
              <c:strCache>
                <c:ptCount val="1"/>
                <c:pt idx="0">
                  <c:v>időskorúak járadékában részesülők száma</c:v>
                </c:pt>
              </c:strCache>
            </c:strRef>
          </c:tx>
          <c:cat>
            <c:numRef>
              <c:f>idosek!$AB$3:$AB$12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idosek!$AC$3:$AC$12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2395392"/>
        <c:axId val="72405376"/>
      </c:barChart>
      <c:catAx>
        <c:axId val="72395392"/>
        <c:scaling>
          <c:orientation val="minMax"/>
        </c:scaling>
        <c:axPos val="b"/>
        <c:numFmt formatCode="General" sourceLinked="1"/>
        <c:tickLblPos val="nextTo"/>
        <c:crossAx val="72405376"/>
        <c:crosses val="autoZero"/>
        <c:auto val="1"/>
        <c:lblAlgn val="ctr"/>
        <c:lblOffset val="100"/>
      </c:catAx>
      <c:valAx>
        <c:axId val="72405376"/>
        <c:scaling>
          <c:orientation val="minMax"/>
        </c:scaling>
        <c:axPos val="l"/>
        <c:majorGridlines/>
        <c:numFmt formatCode="General" sourceLinked="1"/>
        <c:tickLblPos val="nextTo"/>
        <c:crossAx val="72395392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 b="1" i="0" baseline="0"/>
              <a:t>Nyugdjasok száma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idosek!$D$2</c:f>
              <c:strCache>
                <c:ptCount val="1"/>
                <c:pt idx="0">
                  <c:v>összes nyugdíjas</c:v>
                </c:pt>
              </c:strCache>
            </c:strRef>
          </c:tx>
          <c:cat>
            <c:numRef>
              <c:f>idosek!$A$3:$A$12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idosek!$D$3:$D$12</c:f>
              <c:numCache>
                <c:formatCode>General</c:formatCode>
                <c:ptCount val="10"/>
                <c:pt idx="0">
                  <c:v>281</c:v>
                </c:pt>
                <c:pt idx="1">
                  <c:v>275</c:v>
                </c:pt>
                <c:pt idx="2">
                  <c:v>274</c:v>
                </c:pt>
                <c:pt idx="3">
                  <c:v>267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76885376"/>
        <c:axId val="76903552"/>
      </c:barChart>
      <c:catAx>
        <c:axId val="76885376"/>
        <c:scaling>
          <c:orientation val="minMax"/>
        </c:scaling>
        <c:axPos val="b"/>
        <c:numFmt formatCode="General" sourceLinked="1"/>
        <c:tickLblPos val="nextTo"/>
        <c:crossAx val="76903552"/>
        <c:crosses val="autoZero"/>
        <c:auto val="1"/>
        <c:lblAlgn val="ctr"/>
        <c:lblOffset val="100"/>
      </c:catAx>
      <c:valAx>
        <c:axId val="76903552"/>
        <c:scaling>
          <c:orientation val="minMax"/>
        </c:scaling>
        <c:axPos val="l"/>
        <c:majorGridlines/>
        <c:numFmt formatCode="General" sourceLinked="1"/>
        <c:tickLblPos val="nextTo"/>
        <c:crossAx val="76885376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Idősek</a:t>
            </a:r>
            <a:r>
              <a:rPr lang="hu-HU" sz="1200" baseline="0"/>
              <a:t> infromatikai jártassága (fő)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összes megkérdezett</c:v>
          </c:tx>
          <c:cat>
            <c:numRef>
              <c:f>idosek!$AN$4:$AN$13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idosek!$AO$4:$AO$13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számítógépezik</c:v>
          </c:tx>
          <c:cat>
            <c:numRef>
              <c:f>idosek!$AN$4:$AN$13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idosek!$AP$4:$AP$13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internetezik</c:v>
          </c:tx>
          <c:cat>
            <c:numRef>
              <c:f>idosek!$AN$4:$AN$13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idosek!$AR$4:$AR$13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6920704"/>
        <c:axId val="76922240"/>
      </c:barChart>
      <c:catAx>
        <c:axId val="76920704"/>
        <c:scaling>
          <c:orientation val="minMax"/>
        </c:scaling>
        <c:axPos val="b"/>
        <c:numFmt formatCode="General" sourceLinked="1"/>
        <c:tickLblPos val="nextTo"/>
        <c:crossAx val="76922240"/>
        <c:crosses val="autoZero"/>
        <c:auto val="1"/>
        <c:lblAlgn val="ctr"/>
        <c:lblOffset val="100"/>
      </c:catAx>
      <c:valAx>
        <c:axId val="76922240"/>
        <c:scaling>
          <c:orientation val="minMax"/>
        </c:scaling>
        <c:axPos val="l"/>
        <c:majorGridlines/>
        <c:numFmt formatCode="General" sourceLinked="1"/>
        <c:tickLblPos val="nextTo"/>
        <c:crossAx val="769207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Idősprogramok</a:t>
            </a:r>
            <a:r>
              <a:rPr lang="hu-HU" sz="1200" baseline="0"/>
              <a:t> száma (db)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idosek!$AU$3:$AU$12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idosek!$AV$3:$AV$12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77020544"/>
        <c:axId val="77026432"/>
      </c:barChart>
      <c:catAx>
        <c:axId val="77020544"/>
        <c:scaling>
          <c:orientation val="minMax"/>
        </c:scaling>
        <c:axPos val="b"/>
        <c:numFmt formatCode="General" sourceLinked="1"/>
        <c:tickLblPos val="nextTo"/>
        <c:crossAx val="77026432"/>
        <c:crosses val="autoZero"/>
        <c:auto val="1"/>
        <c:lblAlgn val="ctr"/>
        <c:lblOffset val="100"/>
      </c:catAx>
      <c:valAx>
        <c:axId val="77026432"/>
        <c:scaling>
          <c:orientation val="minMax"/>
        </c:scaling>
        <c:axPos val="l"/>
        <c:majorGridlines/>
        <c:numFmt formatCode="General" sourceLinked="1"/>
        <c:tickLblPos val="nextTo"/>
        <c:crossAx val="77020544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természetes szaporodás (fő)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nepesseg!$Z$2</c:f>
              <c:strCache>
                <c:ptCount val="1"/>
                <c:pt idx="0">
                  <c:v>természetes szaporodás (fő)</c:v>
                </c:pt>
              </c:strCache>
            </c:strRef>
          </c:tx>
          <c:cat>
            <c:numRef>
              <c:f>nepesseg!$W$3:$W$12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nepesseg!$Z$3:$Z$12</c:f>
              <c:numCache>
                <c:formatCode>General</c:formatCode>
                <c:ptCount val="10"/>
                <c:pt idx="0">
                  <c:v>-4</c:v>
                </c:pt>
                <c:pt idx="1">
                  <c:v>-4</c:v>
                </c:pt>
                <c:pt idx="2">
                  <c:v>-5</c:v>
                </c:pt>
                <c:pt idx="3">
                  <c:v>-13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0980224"/>
        <c:axId val="60986112"/>
      </c:barChart>
      <c:catAx>
        <c:axId val="60980224"/>
        <c:scaling>
          <c:orientation val="minMax"/>
        </c:scaling>
        <c:axPos val="b"/>
        <c:numFmt formatCode="General" sourceLinked="1"/>
        <c:tickLblPos val="nextTo"/>
        <c:crossAx val="60986112"/>
        <c:crosses val="autoZero"/>
        <c:auto val="1"/>
        <c:lblAlgn val="ctr"/>
        <c:lblOffset val="100"/>
      </c:catAx>
      <c:valAx>
        <c:axId val="60986112"/>
        <c:scaling>
          <c:orientation val="minMax"/>
        </c:scaling>
        <c:axPos val="l"/>
        <c:majorGridlines/>
        <c:numFmt formatCode="General" sourceLinked="1"/>
        <c:tickLblPos val="nextTo"/>
        <c:crossAx val="60980224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szociális ellátásban részesülők száma (fő)</a:t>
            </a:r>
          </a:p>
        </c:rich>
      </c:tx>
    </c:title>
    <c:plotArea>
      <c:layout/>
      <c:barChart>
        <c:barDir val="col"/>
        <c:grouping val="clustered"/>
        <c:ser>
          <c:idx val="1"/>
          <c:order val="0"/>
          <c:tx>
            <c:v>megváltozott munkaképességű</c:v>
          </c:tx>
          <c:cat>
            <c:numRef>
              <c:f>fogyatekosak!$A$3:$A$12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fogyatekosak!$B$3:$B$12</c:f>
              <c:numCache>
                <c:formatCode>General</c:formatCode>
                <c:ptCount val="10"/>
                <c:pt idx="0">
                  <c:v>24</c:v>
                </c:pt>
                <c:pt idx="1">
                  <c:v>23</c:v>
                </c:pt>
                <c:pt idx="2">
                  <c:v>21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v>egészségkárosodott</c:v>
          </c:tx>
          <c:cat>
            <c:numRef>
              <c:f>fogyatekosak!$A$3:$A$12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fogyatekosak!$C$3:$C$12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axId val="77113216"/>
        <c:axId val="77114752"/>
      </c:barChart>
      <c:catAx>
        <c:axId val="77113216"/>
        <c:scaling>
          <c:orientation val="minMax"/>
        </c:scaling>
        <c:axPos val="b"/>
        <c:numFmt formatCode="General" sourceLinked="1"/>
        <c:tickLblPos val="nextTo"/>
        <c:crossAx val="77114752"/>
        <c:crosses val="autoZero"/>
        <c:auto val="1"/>
        <c:lblAlgn val="ctr"/>
        <c:lblOffset val="100"/>
      </c:catAx>
      <c:valAx>
        <c:axId val="77114752"/>
        <c:scaling>
          <c:orientation val="minMax"/>
        </c:scaling>
        <c:axPos val="l"/>
        <c:majorGridlines/>
        <c:numFmt formatCode="General" sourceLinked="1"/>
        <c:tickLblPos val="nextTo"/>
        <c:crossAx val="7711321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nappali ellátásban részesülők (fő)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v>önkormányzati</c:v>
          </c:tx>
          <c:cat>
            <c:numRef>
              <c:f>fogyatekosak!$E$4:$E$13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fogyatekosak!$F$4:$F$13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v>egyházi</c:v>
          </c:tx>
          <c:cat>
            <c:numRef>
              <c:f>fogyatekosak!$E$4:$E$13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fogyatekosak!$G$4:$G$13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2"/>
          <c:tx>
            <c:v>civil</c:v>
          </c:tx>
          <c:cat>
            <c:numRef>
              <c:f>fogyatekosak!$E$4:$E$13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fogyatekosak!$H$4:$H$13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62604032"/>
        <c:axId val="62605568"/>
      </c:barChart>
      <c:catAx>
        <c:axId val="62604032"/>
        <c:scaling>
          <c:orientation val="minMax"/>
        </c:scaling>
        <c:axPos val="b"/>
        <c:numFmt formatCode="General" sourceLinked="1"/>
        <c:tickLblPos val="nextTo"/>
        <c:crossAx val="62605568"/>
        <c:crosses val="autoZero"/>
        <c:auto val="1"/>
        <c:lblAlgn val="ctr"/>
        <c:lblOffset val="100"/>
      </c:catAx>
      <c:valAx>
        <c:axId val="62605568"/>
        <c:scaling>
          <c:orientation val="minMax"/>
        </c:scaling>
        <c:axPos val="l"/>
        <c:majorGridlines/>
        <c:numFmt formatCode="General" sourceLinked="1"/>
        <c:tickLblPos val="nextTo"/>
        <c:crossAx val="6260403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Álláskeresők</a:t>
            </a:r>
            <a:r>
              <a:rPr lang="hu-HU" sz="1200" baseline="0"/>
              <a:t> aránya</a:t>
            </a:r>
            <a:endParaRPr lang="hu-HU" sz="1200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v>nők</c:v>
          </c:tx>
          <c:cat>
            <c:numRef>
              <c:f>allaskeresok!$A$5:$A$14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allaskeresok!$F$5:$F$14</c:f>
              <c:numCache>
                <c:formatCode>0.0%</c:formatCode>
                <c:ptCount val="10"/>
                <c:pt idx="0">
                  <c:v>0.1702127659574468</c:v>
                </c:pt>
                <c:pt idx="1">
                  <c:v>0.1623931623931624</c:v>
                </c:pt>
                <c:pt idx="2">
                  <c:v>0.20070422535211269</c:v>
                </c:pt>
                <c:pt idx="3">
                  <c:v>0.19783197831978319</c:v>
                </c:pt>
                <c:pt idx="4">
                  <c:v>0.14246575342465753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1"/>
          <c:tx>
            <c:v>férfiak</c:v>
          </c:tx>
          <c:cat>
            <c:numRef>
              <c:f>allaskeresok!$A$5:$A$14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allaskeresok!$H$5:$H$14</c:f>
              <c:numCache>
                <c:formatCode>0.0%</c:formatCode>
                <c:ptCount val="10"/>
                <c:pt idx="0">
                  <c:v>0.13494809688581316</c:v>
                </c:pt>
                <c:pt idx="1">
                  <c:v>0.14977973568281938</c:v>
                </c:pt>
                <c:pt idx="2">
                  <c:v>0.15210355987055016</c:v>
                </c:pt>
                <c:pt idx="3">
                  <c:v>0.22222222222222221</c:v>
                </c:pt>
                <c:pt idx="4">
                  <c:v>0.14130434782608695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2"/>
          <c:tx>
            <c:v>összesen</c:v>
          </c:tx>
          <c:cat>
            <c:numRef>
              <c:f>allaskeresok!$A$5:$A$14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allaskeresok!$J$5:$J$14</c:f>
              <c:numCache>
                <c:formatCode>0.0%</c:formatCode>
                <c:ptCount val="10"/>
                <c:pt idx="0">
                  <c:v>0.15236427320490367</c:v>
                </c:pt>
                <c:pt idx="1">
                  <c:v>0.157439446366782</c:v>
                </c:pt>
                <c:pt idx="2">
                  <c:v>0.17537942664418213</c:v>
                </c:pt>
                <c:pt idx="3">
                  <c:v>0.20833333333333334</c:v>
                </c:pt>
                <c:pt idx="4">
                  <c:v>0.1419656786271451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0107008"/>
        <c:axId val="60112896"/>
      </c:barChart>
      <c:catAx>
        <c:axId val="60107008"/>
        <c:scaling>
          <c:orientation val="minMax"/>
        </c:scaling>
        <c:axPos val="b"/>
        <c:numFmt formatCode="General" sourceLinked="1"/>
        <c:tickLblPos val="nextTo"/>
        <c:crossAx val="60112896"/>
        <c:crosses val="autoZero"/>
        <c:auto val="1"/>
        <c:lblAlgn val="ctr"/>
        <c:lblOffset val="100"/>
      </c:catAx>
      <c:valAx>
        <c:axId val="60112896"/>
        <c:scaling>
          <c:orientation val="minMax"/>
        </c:scaling>
        <c:axPos val="l"/>
        <c:majorGridlines/>
        <c:numFmt formatCode="0.0%" sourceLinked="1"/>
        <c:tickLblPos val="nextTo"/>
        <c:crossAx val="601070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180 napnál régebben munkanélküliek aránya</a:t>
            </a:r>
          </a:p>
        </c:rich>
      </c:tx>
    </c:title>
    <c:plotArea>
      <c:layout/>
      <c:barChart>
        <c:barDir val="col"/>
        <c:grouping val="clustered"/>
        <c:ser>
          <c:idx val="1"/>
          <c:order val="0"/>
          <c:tx>
            <c:v>nők</c:v>
          </c:tx>
          <c:cat>
            <c:numRef>
              <c:f>allaskeresok!$Y$5:$Y$14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allaskeresok!$AF$5:$AF$14</c:f>
              <c:numCache>
                <c:formatCode>0.0%</c:formatCode>
                <c:ptCount val="10"/>
                <c:pt idx="0">
                  <c:v>6.25E-2</c:v>
                </c:pt>
                <c:pt idx="1">
                  <c:v>0.10526315789473684</c:v>
                </c:pt>
                <c:pt idx="2">
                  <c:v>0.12280701754385964</c:v>
                </c:pt>
                <c:pt idx="3">
                  <c:v>9.5890410958904104E-2</c:v>
                </c:pt>
                <c:pt idx="4">
                  <c:v>0.11538461538461539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1"/>
          <c:tx>
            <c:v>férfiak</c:v>
          </c:tx>
          <c:cat>
            <c:numRef>
              <c:f>allaskeresok!$Y$5:$Y$14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allaskeresok!$AG$5:$AG$14</c:f>
              <c:numCache>
                <c:formatCode>0.0%</c:formatCode>
                <c:ptCount val="10"/>
                <c:pt idx="0">
                  <c:v>5.128205128205128E-2</c:v>
                </c:pt>
                <c:pt idx="1">
                  <c:v>8.8235294117647065E-2</c:v>
                </c:pt>
                <c:pt idx="2">
                  <c:v>2.1276595744680851E-2</c:v>
                </c:pt>
                <c:pt idx="3">
                  <c:v>9.6774193548387094E-2</c:v>
                </c:pt>
                <c:pt idx="4">
                  <c:v>0.12820512820512819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2"/>
          <c:tx>
            <c:v>összesen</c:v>
          </c:tx>
          <c:cat>
            <c:numRef>
              <c:f>allaskeresok!$Y$5:$Y$14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allaskeresok!$AH$5:$AH$14</c:f>
              <c:numCache>
                <c:formatCode>0.0%</c:formatCode>
                <c:ptCount val="10"/>
                <c:pt idx="0">
                  <c:v>5.7471264367816091E-2</c:v>
                </c:pt>
                <c:pt idx="1">
                  <c:v>9.8901098901098897E-2</c:v>
                </c:pt>
                <c:pt idx="2">
                  <c:v>7.6923076923076927E-2</c:v>
                </c:pt>
                <c:pt idx="3">
                  <c:v>9.6296296296296297E-2</c:v>
                </c:pt>
                <c:pt idx="4">
                  <c:v>0.12087912087912088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axId val="60150528"/>
        <c:axId val="60152064"/>
      </c:barChart>
      <c:catAx>
        <c:axId val="60150528"/>
        <c:scaling>
          <c:orientation val="minMax"/>
        </c:scaling>
        <c:axPos val="b"/>
        <c:numFmt formatCode="General" sourceLinked="1"/>
        <c:tickLblPos val="nextTo"/>
        <c:crossAx val="60152064"/>
        <c:crosses val="autoZero"/>
        <c:auto val="1"/>
        <c:lblAlgn val="ctr"/>
        <c:lblOffset val="100"/>
      </c:catAx>
      <c:valAx>
        <c:axId val="60152064"/>
        <c:scaling>
          <c:orientation val="minMax"/>
        </c:scaling>
        <c:axPos val="l"/>
        <c:majorGridlines/>
        <c:numFmt formatCode="0.0%" sourceLinked="1"/>
        <c:tickLblPos val="nextTo"/>
        <c:crossAx val="601505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/>
            </a:pPr>
            <a:r>
              <a:rPr lang="hu-HU" sz="1200"/>
              <a:t>Pályakezdő álláskeresők száma</a:t>
            </a:r>
          </a:p>
        </c:rich>
      </c:tx>
    </c:title>
    <c:plotArea>
      <c:layout/>
      <c:barChart>
        <c:barDir val="col"/>
        <c:grouping val="clustered"/>
        <c:ser>
          <c:idx val="1"/>
          <c:order val="0"/>
          <c:tx>
            <c:v>nők</c:v>
          </c:tx>
          <c:cat>
            <c:numRef>
              <c:f>allaskeresok!$AJ$5:$AJ$14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allaskeresok!$AN$5:$AN$14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v>férfiak</c:v>
          </c:tx>
          <c:cat>
            <c:numRef>
              <c:f>allaskeresok!$AJ$5:$AJ$14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allaskeresok!$AP$5:$AP$14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axId val="61106816"/>
        <c:axId val="61116800"/>
      </c:barChart>
      <c:catAx>
        <c:axId val="61106816"/>
        <c:scaling>
          <c:orientation val="minMax"/>
        </c:scaling>
        <c:axPos val="b"/>
        <c:numFmt formatCode="General" sourceLinked="1"/>
        <c:tickLblPos val="nextTo"/>
        <c:crossAx val="61116800"/>
        <c:crosses val="autoZero"/>
        <c:auto val="1"/>
        <c:lblAlgn val="ctr"/>
        <c:lblOffset val="100"/>
      </c:catAx>
      <c:valAx>
        <c:axId val="61116800"/>
        <c:scaling>
          <c:orientation val="minMax"/>
        </c:scaling>
        <c:axPos val="l"/>
        <c:majorGridlines/>
        <c:numFmt formatCode="General" sourceLinked="1"/>
        <c:tickLblPos val="nextTo"/>
        <c:crossAx val="6110681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1.xml"/><Relationship Id="rId1" Type="http://schemas.openxmlformats.org/officeDocument/2006/relationships/chart" Target="../charts/chart6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8.xml"/><Relationship Id="rId3" Type="http://schemas.openxmlformats.org/officeDocument/2006/relationships/chart" Target="../charts/chart53.xml"/><Relationship Id="rId7" Type="http://schemas.openxmlformats.org/officeDocument/2006/relationships/chart" Target="../charts/chart57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chart" Target="../charts/chart56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Relationship Id="rId9" Type="http://schemas.openxmlformats.org/officeDocument/2006/relationships/chart" Target="../charts/chart5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74082</xdr:colOff>
      <xdr:row>14</xdr:row>
      <xdr:rowOff>190497</xdr:rowOff>
    </xdr:from>
    <xdr:to>
      <xdr:col>5</xdr:col>
      <xdr:colOff>370417</xdr:colOff>
      <xdr:row>29</xdr:row>
      <xdr:rowOff>105833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793750</xdr:colOff>
      <xdr:row>12</xdr:row>
      <xdr:rowOff>95250</xdr:rowOff>
    </xdr:from>
    <xdr:to>
      <xdr:col>10</xdr:col>
      <xdr:colOff>592666</xdr:colOff>
      <xdr:row>26</xdr:row>
      <xdr:rowOff>169333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793750</xdr:colOff>
      <xdr:row>27</xdr:row>
      <xdr:rowOff>158750</xdr:rowOff>
    </xdr:from>
    <xdr:to>
      <xdr:col>10</xdr:col>
      <xdr:colOff>582083</xdr:colOff>
      <xdr:row>42</xdr:row>
      <xdr:rowOff>42333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12</xdr:col>
      <xdr:colOff>243417</xdr:colOff>
      <xdr:row>16</xdr:row>
      <xdr:rowOff>0</xdr:rowOff>
    </xdr:from>
    <xdr:to>
      <xdr:col>15</xdr:col>
      <xdr:colOff>994834</xdr:colOff>
      <xdr:row>30</xdr:row>
      <xdr:rowOff>74084</xdr:rowOff>
    </xdr:to>
    <xdr:graphicFrame macro="">
      <xdr:nvGraphicFramePr>
        <xdr:cNvPr id="9" name="Diagra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17</xdr:col>
      <xdr:colOff>264584</xdr:colOff>
      <xdr:row>16</xdr:row>
      <xdr:rowOff>10583</xdr:rowOff>
    </xdr:from>
    <xdr:to>
      <xdr:col>20</xdr:col>
      <xdr:colOff>1280584</xdr:colOff>
      <xdr:row>30</xdr:row>
      <xdr:rowOff>84667</xdr:rowOff>
    </xdr:to>
    <xdr:graphicFrame macro="">
      <xdr:nvGraphicFramePr>
        <xdr:cNvPr id="10" name="Diagra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22</xdr:col>
      <xdr:colOff>179917</xdr:colOff>
      <xdr:row>15</xdr:row>
      <xdr:rowOff>179916</xdr:rowOff>
    </xdr:from>
    <xdr:to>
      <xdr:col>26</xdr:col>
      <xdr:colOff>31750</xdr:colOff>
      <xdr:row>30</xdr:row>
      <xdr:rowOff>63500</xdr:rowOff>
    </xdr:to>
    <xdr:graphicFrame macro="">
      <xdr:nvGraphicFramePr>
        <xdr:cNvPr id="11" name="Diagra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148165</xdr:colOff>
      <xdr:row>14</xdr:row>
      <xdr:rowOff>31750</xdr:rowOff>
    </xdr:from>
    <xdr:to>
      <xdr:col>2</xdr:col>
      <xdr:colOff>2434165</xdr:colOff>
      <xdr:row>32</xdr:row>
      <xdr:rowOff>127000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105833</xdr:colOff>
      <xdr:row>14</xdr:row>
      <xdr:rowOff>169333</xdr:rowOff>
    </xdr:from>
    <xdr:to>
      <xdr:col>7</xdr:col>
      <xdr:colOff>1703916</xdr:colOff>
      <xdr:row>34</xdr:row>
      <xdr:rowOff>95250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321468</xdr:colOff>
      <xdr:row>16</xdr:row>
      <xdr:rowOff>83344</xdr:rowOff>
    </xdr:from>
    <xdr:to>
      <xdr:col>9</xdr:col>
      <xdr:colOff>464344</xdr:colOff>
      <xdr:row>36</xdr:row>
      <xdr:rowOff>59532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24</xdr:col>
      <xdr:colOff>142875</xdr:colOff>
      <xdr:row>15</xdr:row>
      <xdr:rowOff>178595</xdr:rowOff>
    </xdr:from>
    <xdr:to>
      <xdr:col>33</xdr:col>
      <xdr:colOff>559594</xdr:colOff>
      <xdr:row>35</xdr:row>
      <xdr:rowOff>154782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35</xdr:col>
      <xdr:colOff>119063</xdr:colOff>
      <xdr:row>16</xdr:row>
      <xdr:rowOff>2</xdr:rowOff>
    </xdr:from>
    <xdr:to>
      <xdr:col>44</xdr:col>
      <xdr:colOff>488156</xdr:colOff>
      <xdr:row>35</xdr:row>
      <xdr:rowOff>95250</xdr:rowOff>
    </xdr:to>
    <xdr:graphicFrame macro="">
      <xdr:nvGraphicFramePr>
        <xdr:cNvPr id="9" name="Diagra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11</xdr:col>
      <xdr:colOff>1583530</xdr:colOff>
      <xdr:row>25</xdr:row>
      <xdr:rowOff>130969</xdr:rowOff>
    </xdr:from>
    <xdr:to>
      <xdr:col>20</xdr:col>
      <xdr:colOff>369093</xdr:colOff>
      <xdr:row>44</xdr:row>
      <xdr:rowOff>59531</xdr:rowOff>
    </xdr:to>
    <xdr:graphicFrame macro="">
      <xdr:nvGraphicFramePr>
        <xdr:cNvPr id="10" name="Diagra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409574</xdr:colOff>
      <xdr:row>16</xdr:row>
      <xdr:rowOff>152399</xdr:rowOff>
    </xdr:from>
    <xdr:to>
      <xdr:col>21</xdr:col>
      <xdr:colOff>104775</xdr:colOff>
      <xdr:row>34</xdr:row>
      <xdr:rowOff>19050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23</xdr:col>
      <xdr:colOff>266700</xdr:colOff>
      <xdr:row>15</xdr:row>
      <xdr:rowOff>76199</xdr:rowOff>
    </xdr:from>
    <xdr:to>
      <xdr:col>26</xdr:col>
      <xdr:colOff>914400</xdr:colOff>
      <xdr:row>30</xdr:row>
      <xdr:rowOff>123824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28</xdr:col>
      <xdr:colOff>400049</xdr:colOff>
      <xdr:row>15</xdr:row>
      <xdr:rowOff>38099</xdr:rowOff>
    </xdr:from>
    <xdr:to>
      <xdr:col>33</xdr:col>
      <xdr:colOff>733424</xdr:colOff>
      <xdr:row>31</xdr:row>
      <xdr:rowOff>85724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333374</xdr:colOff>
      <xdr:row>14</xdr:row>
      <xdr:rowOff>114300</xdr:rowOff>
    </xdr:from>
    <xdr:to>
      <xdr:col>60</xdr:col>
      <xdr:colOff>533400</xdr:colOff>
      <xdr:row>32</xdr:row>
      <xdr:rowOff>114300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</xdr:col>
      <xdr:colOff>38099</xdr:colOff>
      <xdr:row>12</xdr:row>
      <xdr:rowOff>142874</xdr:rowOff>
    </xdr:from>
    <xdr:to>
      <xdr:col>4</xdr:col>
      <xdr:colOff>1228724</xdr:colOff>
      <xdr:row>33</xdr:row>
      <xdr:rowOff>133349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14</xdr:row>
      <xdr:rowOff>66675</xdr:rowOff>
    </xdr:from>
    <xdr:to>
      <xdr:col>3</xdr:col>
      <xdr:colOff>1600200</xdr:colOff>
      <xdr:row>32</xdr:row>
      <xdr:rowOff>66675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581025</xdr:colOff>
      <xdr:row>15</xdr:row>
      <xdr:rowOff>95250</xdr:rowOff>
    </xdr:from>
    <xdr:to>
      <xdr:col>9</xdr:col>
      <xdr:colOff>257175</xdr:colOff>
      <xdr:row>29</xdr:row>
      <xdr:rowOff>171450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22</xdr:col>
      <xdr:colOff>542925</xdr:colOff>
      <xdr:row>14</xdr:row>
      <xdr:rowOff>9525</xdr:rowOff>
    </xdr:from>
    <xdr:to>
      <xdr:col>24</xdr:col>
      <xdr:colOff>3257550</xdr:colOff>
      <xdr:row>28</xdr:row>
      <xdr:rowOff>85725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25</xdr:col>
      <xdr:colOff>390525</xdr:colOff>
      <xdr:row>14</xdr:row>
      <xdr:rowOff>19050</xdr:rowOff>
    </xdr:from>
    <xdr:to>
      <xdr:col>29</xdr:col>
      <xdr:colOff>19050</xdr:colOff>
      <xdr:row>28</xdr:row>
      <xdr:rowOff>95250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10</xdr:col>
      <xdr:colOff>342900</xdr:colOff>
      <xdr:row>15</xdr:row>
      <xdr:rowOff>76200</xdr:rowOff>
    </xdr:from>
    <xdr:to>
      <xdr:col>16</xdr:col>
      <xdr:colOff>1390650</xdr:colOff>
      <xdr:row>32</xdr:row>
      <xdr:rowOff>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581024</xdr:colOff>
      <xdr:row>13</xdr:row>
      <xdr:rowOff>323850</xdr:rowOff>
    </xdr:from>
    <xdr:to>
      <xdr:col>13</xdr:col>
      <xdr:colOff>95249</xdr:colOff>
      <xdr:row>24</xdr:row>
      <xdr:rowOff>152400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14</xdr:col>
      <xdr:colOff>0</xdr:colOff>
      <xdr:row>13</xdr:row>
      <xdr:rowOff>304800</xdr:rowOff>
    </xdr:from>
    <xdr:to>
      <xdr:col>17</xdr:col>
      <xdr:colOff>238125</xdr:colOff>
      <xdr:row>24</xdr:row>
      <xdr:rowOff>133350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</xdr:col>
      <xdr:colOff>695326</xdr:colOff>
      <xdr:row>27</xdr:row>
      <xdr:rowOff>142874</xdr:rowOff>
    </xdr:from>
    <xdr:to>
      <xdr:col>8</xdr:col>
      <xdr:colOff>533400</xdr:colOff>
      <xdr:row>46</xdr:row>
      <xdr:rowOff>171449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2</xdr:col>
      <xdr:colOff>676275</xdr:colOff>
      <xdr:row>48</xdr:row>
      <xdr:rowOff>38100</xdr:rowOff>
    </xdr:from>
    <xdr:to>
      <xdr:col>8</xdr:col>
      <xdr:colOff>514350</xdr:colOff>
      <xdr:row>67</xdr:row>
      <xdr:rowOff>104775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2</xdr:col>
      <xdr:colOff>685800</xdr:colOff>
      <xdr:row>68</xdr:row>
      <xdr:rowOff>9524</xdr:rowOff>
    </xdr:from>
    <xdr:to>
      <xdr:col>8</xdr:col>
      <xdr:colOff>514350</xdr:colOff>
      <xdr:row>87</xdr:row>
      <xdr:rowOff>38100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2</xdr:col>
      <xdr:colOff>685800</xdr:colOff>
      <xdr:row>88</xdr:row>
      <xdr:rowOff>9525</xdr:rowOff>
    </xdr:from>
    <xdr:to>
      <xdr:col>8</xdr:col>
      <xdr:colOff>495300</xdr:colOff>
      <xdr:row>107</xdr:row>
      <xdr:rowOff>38100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2</xdr:col>
      <xdr:colOff>762000</xdr:colOff>
      <xdr:row>14</xdr:row>
      <xdr:rowOff>523875</xdr:rowOff>
    </xdr:from>
    <xdr:to>
      <xdr:col>8</xdr:col>
      <xdr:colOff>523875</xdr:colOff>
      <xdr:row>26</xdr:row>
      <xdr:rowOff>133350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14</xdr:row>
      <xdr:rowOff>9524</xdr:rowOff>
    </xdr:from>
    <xdr:to>
      <xdr:col>3</xdr:col>
      <xdr:colOff>1666874</xdr:colOff>
      <xdr:row>34</xdr:row>
      <xdr:rowOff>19049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400050</xdr:colOff>
      <xdr:row>14</xdr:row>
      <xdr:rowOff>66675</xdr:rowOff>
    </xdr:from>
    <xdr:to>
      <xdr:col>10</xdr:col>
      <xdr:colOff>676276</xdr:colOff>
      <xdr:row>33</xdr:row>
      <xdr:rowOff>95250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5</xdr:col>
      <xdr:colOff>409574</xdr:colOff>
      <xdr:row>34</xdr:row>
      <xdr:rowOff>104775</xdr:rowOff>
    </xdr:from>
    <xdr:to>
      <xdr:col>10</xdr:col>
      <xdr:colOff>666750</xdr:colOff>
      <xdr:row>54</xdr:row>
      <xdr:rowOff>180975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400050</xdr:colOff>
      <xdr:row>56</xdr:row>
      <xdr:rowOff>0</xdr:rowOff>
    </xdr:from>
    <xdr:to>
      <xdr:col>10</xdr:col>
      <xdr:colOff>666750</xdr:colOff>
      <xdr:row>76</xdr:row>
      <xdr:rowOff>76200</xdr:rowOff>
    </xdr:to>
    <xdr:graphicFrame macro="">
      <xdr:nvGraphicFramePr>
        <xdr:cNvPr id="9" name="Diagra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20</xdr:col>
      <xdr:colOff>561975</xdr:colOff>
      <xdr:row>13</xdr:row>
      <xdr:rowOff>190499</xdr:rowOff>
    </xdr:from>
    <xdr:to>
      <xdr:col>27</xdr:col>
      <xdr:colOff>1638300</xdr:colOff>
      <xdr:row>34</xdr:row>
      <xdr:rowOff>104774</xdr:rowOff>
    </xdr:to>
    <xdr:graphicFrame macro="">
      <xdr:nvGraphicFramePr>
        <xdr:cNvPr id="14" name="Diagra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58</xdr:col>
      <xdr:colOff>161925</xdr:colOff>
      <xdr:row>14</xdr:row>
      <xdr:rowOff>9525</xdr:rowOff>
    </xdr:from>
    <xdr:to>
      <xdr:col>61</xdr:col>
      <xdr:colOff>28575</xdr:colOff>
      <xdr:row>28</xdr:row>
      <xdr:rowOff>142875</xdr:rowOff>
    </xdr:to>
    <xdr:graphicFrame macro="">
      <xdr:nvGraphicFramePr>
        <xdr:cNvPr id="15" name="Diagra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58</xdr:col>
      <xdr:colOff>180975</xdr:colOff>
      <xdr:row>29</xdr:row>
      <xdr:rowOff>104775</xdr:rowOff>
    </xdr:from>
    <xdr:to>
      <xdr:col>61</xdr:col>
      <xdr:colOff>47625</xdr:colOff>
      <xdr:row>44</xdr:row>
      <xdr:rowOff>47625</xdr:rowOff>
    </xdr:to>
    <xdr:graphicFrame macro="">
      <xdr:nvGraphicFramePr>
        <xdr:cNvPr id="16" name="Diagram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73</xdr:col>
      <xdr:colOff>600074</xdr:colOff>
      <xdr:row>14</xdr:row>
      <xdr:rowOff>66675</xdr:rowOff>
    </xdr:from>
    <xdr:to>
      <xdr:col>77</xdr:col>
      <xdr:colOff>76200</xdr:colOff>
      <xdr:row>30</xdr:row>
      <xdr:rowOff>57150</xdr:rowOff>
    </xdr:to>
    <xdr:graphicFrame macro="">
      <xdr:nvGraphicFramePr>
        <xdr:cNvPr id="17" name="Diagra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81</xdr:col>
      <xdr:colOff>542925</xdr:colOff>
      <xdr:row>15</xdr:row>
      <xdr:rowOff>47624</xdr:rowOff>
    </xdr:from>
    <xdr:to>
      <xdr:col>85</xdr:col>
      <xdr:colOff>104775</xdr:colOff>
      <xdr:row>30</xdr:row>
      <xdr:rowOff>190499</xdr:rowOff>
    </xdr:to>
    <xdr:graphicFrame macro="">
      <xdr:nvGraphicFramePr>
        <xdr:cNvPr id="18" name="Diagram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>
    <xdr:from>
      <xdr:col>120</xdr:col>
      <xdr:colOff>457200</xdr:colOff>
      <xdr:row>12</xdr:row>
      <xdr:rowOff>123825</xdr:rowOff>
    </xdr:from>
    <xdr:to>
      <xdr:col>124</xdr:col>
      <xdr:colOff>790575</xdr:colOff>
      <xdr:row>29</xdr:row>
      <xdr:rowOff>28575</xdr:rowOff>
    </xdr:to>
    <xdr:graphicFrame macro="">
      <xdr:nvGraphicFramePr>
        <xdr:cNvPr id="19" name="Diagram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  <xdr:twoCellAnchor>
    <xdr:from>
      <xdr:col>127</xdr:col>
      <xdr:colOff>276224</xdr:colOff>
      <xdr:row>12</xdr:row>
      <xdr:rowOff>114299</xdr:rowOff>
    </xdr:from>
    <xdr:to>
      <xdr:col>134</xdr:col>
      <xdr:colOff>666749</xdr:colOff>
      <xdr:row>29</xdr:row>
      <xdr:rowOff>95249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 fLocksWithSheet="0"/>
  </xdr:twoCellAnchor>
  <xdr:twoCellAnchor>
    <xdr:from>
      <xdr:col>147</xdr:col>
      <xdr:colOff>352426</xdr:colOff>
      <xdr:row>12</xdr:row>
      <xdr:rowOff>200026</xdr:rowOff>
    </xdr:from>
    <xdr:to>
      <xdr:col>151</xdr:col>
      <xdr:colOff>523875</xdr:colOff>
      <xdr:row>25</xdr:row>
      <xdr:rowOff>57151</xdr:rowOff>
    </xdr:to>
    <xdr:graphicFrame macro="">
      <xdr:nvGraphicFramePr>
        <xdr:cNvPr id="13" name="Diagra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twoCellAnchor>
  <xdr:twoCellAnchor>
    <xdr:from>
      <xdr:col>152</xdr:col>
      <xdr:colOff>47625</xdr:colOff>
      <xdr:row>12</xdr:row>
      <xdr:rowOff>133350</xdr:rowOff>
    </xdr:from>
    <xdr:to>
      <xdr:col>155</xdr:col>
      <xdr:colOff>123825</xdr:colOff>
      <xdr:row>28</xdr:row>
      <xdr:rowOff>123825</xdr:rowOff>
    </xdr:to>
    <xdr:graphicFrame macro="">
      <xdr:nvGraphicFramePr>
        <xdr:cNvPr id="20" name="Diagra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552449</xdr:colOff>
      <xdr:row>15</xdr:row>
      <xdr:rowOff>0</xdr:rowOff>
    </xdr:from>
    <xdr:to>
      <xdr:col>45</xdr:col>
      <xdr:colOff>485774</xdr:colOff>
      <xdr:row>30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46</xdr:col>
      <xdr:colOff>371475</xdr:colOff>
      <xdr:row>33</xdr:row>
      <xdr:rowOff>95250</xdr:rowOff>
    </xdr:from>
    <xdr:to>
      <xdr:col>50</xdr:col>
      <xdr:colOff>1114425</xdr:colOff>
      <xdr:row>50</xdr:row>
      <xdr:rowOff>152400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12</xdr:col>
      <xdr:colOff>1047750</xdr:colOff>
      <xdr:row>13</xdr:row>
      <xdr:rowOff>180974</xdr:rowOff>
    </xdr:from>
    <xdr:to>
      <xdr:col>17</xdr:col>
      <xdr:colOff>123825</xdr:colOff>
      <xdr:row>30</xdr:row>
      <xdr:rowOff>133349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36</xdr:col>
      <xdr:colOff>114299</xdr:colOff>
      <xdr:row>15</xdr:row>
      <xdr:rowOff>0</xdr:rowOff>
    </xdr:from>
    <xdr:to>
      <xdr:col>40</xdr:col>
      <xdr:colOff>104774</xdr:colOff>
      <xdr:row>30</xdr:row>
      <xdr:rowOff>38100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46</xdr:col>
      <xdr:colOff>238125</xdr:colOff>
      <xdr:row>14</xdr:row>
      <xdr:rowOff>180975</xdr:rowOff>
    </xdr:from>
    <xdr:to>
      <xdr:col>50</xdr:col>
      <xdr:colOff>1171575</xdr:colOff>
      <xdr:row>33</xdr:row>
      <xdr:rowOff>9525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1</xdr:col>
      <xdr:colOff>38099</xdr:colOff>
      <xdr:row>51</xdr:row>
      <xdr:rowOff>128689</xdr:rowOff>
    </xdr:from>
    <xdr:to>
      <xdr:col>6</xdr:col>
      <xdr:colOff>666749</xdr:colOff>
      <xdr:row>68</xdr:row>
      <xdr:rowOff>100114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552449</xdr:colOff>
      <xdr:row>69</xdr:row>
      <xdr:rowOff>92176</xdr:rowOff>
    </xdr:from>
    <xdr:to>
      <xdr:col>6</xdr:col>
      <xdr:colOff>571499</xdr:colOff>
      <xdr:row>86</xdr:row>
      <xdr:rowOff>63600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561974</xdr:colOff>
      <xdr:row>86</xdr:row>
      <xdr:rowOff>147738</xdr:rowOff>
    </xdr:from>
    <xdr:to>
      <xdr:col>6</xdr:col>
      <xdr:colOff>600074</xdr:colOff>
      <xdr:row>103</xdr:row>
      <xdr:rowOff>92176</xdr:rowOff>
    </xdr:to>
    <xdr:graphicFrame macro="">
      <xdr:nvGraphicFramePr>
        <xdr:cNvPr id="9" name="Diagra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0</xdr:col>
      <xdr:colOff>349250</xdr:colOff>
      <xdr:row>15</xdr:row>
      <xdr:rowOff>141389</xdr:rowOff>
    </xdr:from>
    <xdr:to>
      <xdr:col>6</xdr:col>
      <xdr:colOff>663575</xdr:colOff>
      <xdr:row>32</xdr:row>
      <xdr:rowOff>103289</xdr:rowOff>
    </xdr:to>
    <xdr:graphicFrame macro="">
      <xdr:nvGraphicFramePr>
        <xdr:cNvPr id="11" name="Diagra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>
    <xdr:from>
      <xdr:col>0</xdr:col>
      <xdr:colOff>400049</xdr:colOff>
      <xdr:row>33</xdr:row>
      <xdr:rowOff>133350</xdr:rowOff>
    </xdr:from>
    <xdr:to>
      <xdr:col>6</xdr:col>
      <xdr:colOff>685799</xdr:colOff>
      <xdr:row>50</xdr:row>
      <xdr:rowOff>152400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14</xdr:row>
      <xdr:rowOff>180974</xdr:rowOff>
    </xdr:from>
    <xdr:to>
      <xdr:col>9</xdr:col>
      <xdr:colOff>409575</xdr:colOff>
      <xdr:row>32</xdr:row>
      <xdr:rowOff>95249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12</xdr:col>
      <xdr:colOff>228599</xdr:colOff>
      <xdr:row>15</xdr:row>
      <xdr:rowOff>0</xdr:rowOff>
    </xdr:from>
    <xdr:to>
      <xdr:col>17</xdr:col>
      <xdr:colOff>876299</xdr:colOff>
      <xdr:row>29</xdr:row>
      <xdr:rowOff>114300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12</xdr:col>
      <xdr:colOff>247650</xdr:colOff>
      <xdr:row>30</xdr:row>
      <xdr:rowOff>76200</xdr:rowOff>
    </xdr:from>
    <xdr:to>
      <xdr:col>17</xdr:col>
      <xdr:colOff>895350</xdr:colOff>
      <xdr:row>45</xdr:row>
      <xdr:rowOff>0</xdr:rowOff>
    </xdr:to>
    <xdr:graphicFrame macro="">
      <xdr:nvGraphicFramePr>
        <xdr:cNvPr id="7" name="Diagra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22</xdr:col>
      <xdr:colOff>333375</xdr:colOff>
      <xdr:row>15</xdr:row>
      <xdr:rowOff>95249</xdr:rowOff>
    </xdr:from>
    <xdr:to>
      <xdr:col>25</xdr:col>
      <xdr:colOff>1209675</xdr:colOff>
      <xdr:row>32</xdr:row>
      <xdr:rowOff>85724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22</xdr:col>
      <xdr:colOff>342900</xdr:colOff>
      <xdr:row>33</xdr:row>
      <xdr:rowOff>104774</xdr:rowOff>
    </xdr:from>
    <xdr:to>
      <xdr:col>25</xdr:col>
      <xdr:colOff>1200150</xdr:colOff>
      <xdr:row>50</xdr:row>
      <xdr:rowOff>76199</xdr:rowOff>
    </xdr:to>
    <xdr:graphicFrame macro="">
      <xdr:nvGraphicFramePr>
        <xdr:cNvPr id="10" name="Diagra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26</xdr:col>
      <xdr:colOff>409575</xdr:colOff>
      <xdr:row>15</xdr:row>
      <xdr:rowOff>85725</xdr:rowOff>
    </xdr:from>
    <xdr:to>
      <xdr:col>29</xdr:col>
      <xdr:colOff>228600</xdr:colOff>
      <xdr:row>30</xdr:row>
      <xdr:rowOff>85725</xdr:rowOff>
    </xdr:to>
    <xdr:graphicFrame macro="">
      <xdr:nvGraphicFramePr>
        <xdr:cNvPr id="12" name="Diagra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0</xdr:col>
      <xdr:colOff>361950</xdr:colOff>
      <xdr:row>14</xdr:row>
      <xdr:rowOff>9525</xdr:rowOff>
    </xdr:from>
    <xdr:to>
      <xdr:col>3</xdr:col>
      <xdr:colOff>781050</xdr:colOff>
      <xdr:row>31</xdr:row>
      <xdr:rowOff>180975</xdr:rowOff>
    </xdr:to>
    <xdr:graphicFrame macro="">
      <xdr:nvGraphicFramePr>
        <xdr:cNvPr id="13" name="Diagra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39</xdr:col>
      <xdr:colOff>238125</xdr:colOff>
      <xdr:row>15</xdr:row>
      <xdr:rowOff>9525</xdr:rowOff>
    </xdr:from>
    <xdr:to>
      <xdr:col>44</xdr:col>
      <xdr:colOff>990600</xdr:colOff>
      <xdr:row>33</xdr:row>
      <xdr:rowOff>161925</xdr:rowOff>
    </xdr:to>
    <xdr:graphicFrame macro="">
      <xdr:nvGraphicFramePr>
        <xdr:cNvPr id="14" name="Diagra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45</xdr:col>
      <xdr:colOff>485774</xdr:colOff>
      <xdr:row>14</xdr:row>
      <xdr:rowOff>28574</xdr:rowOff>
    </xdr:from>
    <xdr:to>
      <xdr:col>48</xdr:col>
      <xdr:colOff>333374</xdr:colOff>
      <xdr:row>29</xdr:row>
      <xdr:rowOff>19049</xdr:rowOff>
    </xdr:to>
    <xdr:graphicFrame macro="">
      <xdr:nvGraphicFramePr>
        <xdr:cNvPr id="17" name="Diagra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5"/>
  <sheetViews>
    <sheetView zoomScale="90" zoomScaleNormal="90" workbookViewId="0">
      <selection activeCell="D12" sqref="D12"/>
    </sheetView>
  </sheetViews>
  <sheetFormatPr defaultRowHeight="15"/>
  <cols>
    <col min="1" max="1" width="16.140625" bestFit="1" customWidth="1"/>
    <col min="2" max="2" width="13.28515625" bestFit="1" customWidth="1"/>
    <col min="6" max="6" width="34.140625" bestFit="1" customWidth="1"/>
    <col min="7" max="7" width="10" customWidth="1"/>
    <col min="13" max="13" width="10.5703125" customWidth="1"/>
    <col min="14" max="14" width="24.5703125" customWidth="1"/>
    <col min="15" max="15" width="22" customWidth="1"/>
    <col min="16" max="16" width="16.7109375" customWidth="1"/>
    <col min="19" max="19" width="21.5703125" customWidth="1"/>
    <col min="20" max="20" width="22.5703125" customWidth="1"/>
    <col min="21" max="21" width="19.85546875" customWidth="1"/>
    <col min="23" max="23" width="13.28515625" customWidth="1"/>
    <col min="24" max="24" width="20" customWidth="1"/>
    <col min="25" max="25" width="19.42578125" customWidth="1"/>
    <col min="26" max="26" width="18.140625" customWidth="1"/>
  </cols>
  <sheetData>
    <row r="1" spans="1:26">
      <c r="A1" s="204" t="s">
        <v>0</v>
      </c>
      <c r="B1" s="204"/>
      <c r="F1" s="205" t="s">
        <v>3</v>
      </c>
      <c r="G1" s="205"/>
      <c r="M1" s="205" t="s">
        <v>8</v>
      </c>
      <c r="N1" s="205"/>
      <c r="O1" s="205"/>
      <c r="P1" s="205"/>
      <c r="R1" s="205" t="s">
        <v>12</v>
      </c>
      <c r="S1" s="205"/>
      <c r="T1" s="205"/>
      <c r="U1" s="205"/>
      <c r="W1" s="2" t="s">
        <v>16</v>
      </c>
    </row>
    <row r="2" spans="1:26" ht="30">
      <c r="A2" s="18"/>
      <c r="B2" s="18" t="s">
        <v>60</v>
      </c>
      <c r="C2" s="19" t="s">
        <v>487</v>
      </c>
      <c r="F2" s="209"/>
      <c r="G2" s="206" t="s">
        <v>2</v>
      </c>
      <c r="H2" s="207"/>
      <c r="I2" s="208"/>
      <c r="J2" s="211" t="s">
        <v>5</v>
      </c>
      <c r="K2" s="211"/>
      <c r="M2" s="43"/>
      <c r="N2" s="44" t="s">
        <v>9</v>
      </c>
      <c r="O2" s="44" t="s">
        <v>10</v>
      </c>
      <c r="P2" s="44" t="s">
        <v>11</v>
      </c>
      <c r="R2" s="43"/>
      <c r="S2" s="44" t="s">
        <v>13</v>
      </c>
      <c r="T2" s="43" t="s">
        <v>14</v>
      </c>
      <c r="U2" s="43" t="s">
        <v>15</v>
      </c>
      <c r="W2" s="43"/>
      <c r="X2" s="44" t="s">
        <v>19</v>
      </c>
      <c r="Y2" s="44" t="s">
        <v>17</v>
      </c>
      <c r="Z2" s="44" t="s">
        <v>18</v>
      </c>
    </row>
    <row r="3" spans="1:26">
      <c r="A3" s="20">
        <v>2007</v>
      </c>
      <c r="B3" s="10">
        <v>863</v>
      </c>
      <c r="C3" s="127"/>
      <c r="F3" s="210"/>
      <c r="G3" s="11" t="s">
        <v>313</v>
      </c>
      <c r="H3" s="11" t="s">
        <v>312</v>
      </c>
      <c r="I3" s="11" t="s">
        <v>22</v>
      </c>
      <c r="J3" s="11" t="s">
        <v>313</v>
      </c>
      <c r="K3" s="11" t="s">
        <v>312</v>
      </c>
      <c r="M3" s="21">
        <v>2001</v>
      </c>
      <c r="N3" s="10">
        <v>206</v>
      </c>
      <c r="O3" s="10">
        <v>150</v>
      </c>
      <c r="P3" s="131">
        <f>N3/O3</f>
        <v>1.3733333333333333</v>
      </c>
      <c r="R3" s="21">
        <v>2008</v>
      </c>
      <c r="S3" s="10">
        <v>16</v>
      </c>
      <c r="T3" s="10">
        <v>14</v>
      </c>
      <c r="U3" s="132">
        <f>S3-T3</f>
        <v>2</v>
      </c>
      <c r="W3" s="21">
        <v>2008</v>
      </c>
      <c r="X3" s="10">
        <v>5</v>
      </c>
      <c r="Y3" s="10">
        <v>9</v>
      </c>
      <c r="Z3" s="132">
        <f>X3-Y3</f>
        <v>-4</v>
      </c>
    </row>
    <row r="4" spans="1:26">
      <c r="A4" s="20">
        <v>2008</v>
      </c>
      <c r="B4" s="10">
        <v>861</v>
      </c>
      <c r="C4" s="128">
        <f t="shared" ref="C4:C13" si="0">B4/B3</f>
        <v>0.99768250289687133</v>
      </c>
      <c r="F4" s="12" t="s">
        <v>4</v>
      </c>
      <c r="G4" s="14">
        <f>G6+G7+G8+G9+G10</f>
        <v>435</v>
      </c>
      <c r="H4" s="14">
        <f>H6+H7+H8+H9+H10</f>
        <v>432</v>
      </c>
      <c r="I4" s="129">
        <f>G4+H4</f>
        <v>867</v>
      </c>
      <c r="J4" s="130">
        <f>G4/I4</f>
        <v>0.5017301038062284</v>
      </c>
      <c r="K4" s="130">
        <f>H4/I4</f>
        <v>0.4982698961937716</v>
      </c>
      <c r="M4" s="21">
        <v>2008</v>
      </c>
      <c r="N4" s="10">
        <v>163</v>
      </c>
      <c r="O4" s="10">
        <v>127</v>
      </c>
      <c r="P4" s="131">
        <f t="shared" ref="P4:P13" si="1">N4/O4</f>
        <v>1.2834645669291338</v>
      </c>
      <c r="R4" s="21">
        <v>2009</v>
      </c>
      <c r="S4" s="10">
        <v>13</v>
      </c>
      <c r="T4" s="10">
        <v>11</v>
      </c>
      <c r="U4" s="132">
        <f t="shared" ref="U4:U12" si="2">S4-T4</f>
        <v>2</v>
      </c>
      <c r="W4" s="21">
        <v>2009</v>
      </c>
      <c r="X4" s="10">
        <v>8</v>
      </c>
      <c r="Y4" s="10">
        <v>12</v>
      </c>
      <c r="Z4" s="132">
        <f t="shared" ref="Z4:Z12" si="3">X4-Y4</f>
        <v>-4</v>
      </c>
    </row>
    <row r="5" spans="1:26">
      <c r="A5" s="22">
        <v>2009</v>
      </c>
      <c r="B5" s="10">
        <v>862</v>
      </c>
      <c r="C5" s="128">
        <f t="shared" si="0"/>
        <v>1.0011614401858304</v>
      </c>
      <c r="F5" s="12" t="s">
        <v>7</v>
      </c>
      <c r="G5" s="15"/>
      <c r="H5" s="16"/>
      <c r="I5" s="198"/>
      <c r="J5" s="13"/>
      <c r="K5" s="13"/>
      <c r="M5" s="21">
        <v>2009</v>
      </c>
      <c r="N5" s="10">
        <v>163</v>
      </c>
      <c r="O5" s="10">
        <v>121</v>
      </c>
      <c r="P5" s="131">
        <f t="shared" si="1"/>
        <v>1.3471074380165289</v>
      </c>
      <c r="R5" s="21">
        <v>2010</v>
      </c>
      <c r="S5" s="10">
        <v>43</v>
      </c>
      <c r="T5" s="10">
        <v>22</v>
      </c>
      <c r="U5" s="132">
        <f t="shared" si="2"/>
        <v>21</v>
      </c>
      <c r="W5" s="21">
        <v>2010</v>
      </c>
      <c r="X5" s="10">
        <v>5</v>
      </c>
      <c r="Y5" s="10">
        <v>10</v>
      </c>
      <c r="Z5" s="132">
        <f t="shared" si="3"/>
        <v>-5</v>
      </c>
    </row>
    <row r="6" spans="1:26">
      <c r="A6" s="20">
        <v>2010</v>
      </c>
      <c r="B6" s="10">
        <v>878</v>
      </c>
      <c r="C6" s="128">
        <f t="shared" si="0"/>
        <v>1.0185614849187936</v>
      </c>
      <c r="F6" s="12" t="s">
        <v>488</v>
      </c>
      <c r="G6" s="14">
        <v>52</v>
      </c>
      <c r="H6" s="17">
        <v>63</v>
      </c>
      <c r="I6" s="129">
        <f t="shared" ref="I6:I10" si="4">G6+H6</f>
        <v>115</v>
      </c>
      <c r="J6" s="130">
        <f t="shared" ref="J6:J10" si="5">G6/I6</f>
        <v>0.45217391304347826</v>
      </c>
      <c r="K6" s="130">
        <f t="shared" ref="K6:K10" si="6">H6/I6</f>
        <v>0.54782608695652169</v>
      </c>
      <c r="M6" s="21">
        <v>2010</v>
      </c>
      <c r="N6" s="10">
        <v>167</v>
      </c>
      <c r="O6" s="10">
        <v>118</v>
      </c>
      <c r="P6" s="131">
        <f t="shared" si="1"/>
        <v>1.4152542372881356</v>
      </c>
      <c r="R6" s="21">
        <v>2011</v>
      </c>
      <c r="S6" s="10">
        <v>15</v>
      </c>
      <c r="T6" s="10">
        <v>15</v>
      </c>
      <c r="U6" s="132">
        <f t="shared" si="2"/>
        <v>0</v>
      </c>
      <c r="W6" s="21">
        <v>2011</v>
      </c>
      <c r="X6" s="10">
        <v>5</v>
      </c>
      <c r="Y6" s="10">
        <v>18</v>
      </c>
      <c r="Z6" s="132">
        <f t="shared" si="3"/>
        <v>-13</v>
      </c>
    </row>
    <row r="7" spans="1:26">
      <c r="A7" s="22">
        <v>2011</v>
      </c>
      <c r="B7" s="10">
        <v>867</v>
      </c>
      <c r="C7" s="128">
        <f t="shared" si="0"/>
        <v>0.98747152619589973</v>
      </c>
      <c r="F7" s="12" t="s">
        <v>489</v>
      </c>
      <c r="G7" s="14">
        <v>16</v>
      </c>
      <c r="H7" s="17">
        <v>26</v>
      </c>
      <c r="I7" s="129">
        <f t="shared" si="4"/>
        <v>42</v>
      </c>
      <c r="J7" s="130">
        <f t="shared" si="5"/>
        <v>0.38095238095238093</v>
      </c>
      <c r="K7" s="130">
        <f t="shared" si="6"/>
        <v>0.61904761904761907</v>
      </c>
      <c r="M7" s="21">
        <v>2011</v>
      </c>
      <c r="N7" s="10">
        <v>166</v>
      </c>
      <c r="O7" s="10">
        <v>115</v>
      </c>
      <c r="P7" s="131">
        <f t="shared" si="1"/>
        <v>1.4434782608695653</v>
      </c>
      <c r="R7" s="21">
        <v>2012</v>
      </c>
      <c r="S7" s="10"/>
      <c r="T7" s="10"/>
      <c r="U7" s="132">
        <f t="shared" si="2"/>
        <v>0</v>
      </c>
      <c r="W7" s="21">
        <v>2012</v>
      </c>
      <c r="X7" s="10"/>
      <c r="Y7" s="10"/>
      <c r="Z7" s="132">
        <f t="shared" si="3"/>
        <v>0</v>
      </c>
    </row>
    <row r="8" spans="1:26">
      <c r="A8" s="20">
        <v>2012</v>
      </c>
      <c r="B8" s="10"/>
      <c r="C8" s="128">
        <f t="shared" si="0"/>
        <v>0</v>
      </c>
      <c r="F8" s="12" t="s">
        <v>490</v>
      </c>
      <c r="G8" s="14">
        <v>242</v>
      </c>
      <c r="H8" s="17">
        <v>263</v>
      </c>
      <c r="I8" s="129">
        <f t="shared" si="4"/>
        <v>505</v>
      </c>
      <c r="J8" s="130">
        <f t="shared" si="5"/>
        <v>0.47920792079207919</v>
      </c>
      <c r="K8" s="130">
        <f t="shared" si="6"/>
        <v>0.52079207920792081</v>
      </c>
      <c r="M8" s="21">
        <v>2012</v>
      </c>
      <c r="N8" s="10"/>
      <c r="O8" s="10"/>
      <c r="P8" s="131" t="e">
        <f t="shared" si="1"/>
        <v>#DIV/0!</v>
      </c>
      <c r="R8" s="21">
        <v>2013</v>
      </c>
      <c r="S8" s="10"/>
      <c r="T8" s="10"/>
      <c r="U8" s="132">
        <f t="shared" si="2"/>
        <v>0</v>
      </c>
      <c r="W8" s="21">
        <v>2013</v>
      </c>
      <c r="X8" s="10"/>
      <c r="Y8" s="10"/>
      <c r="Z8" s="132">
        <f t="shared" si="3"/>
        <v>0</v>
      </c>
    </row>
    <row r="9" spans="1:26">
      <c r="A9" s="22">
        <v>2013</v>
      </c>
      <c r="B9" s="10"/>
      <c r="C9" s="128" t="e">
        <f t="shared" si="0"/>
        <v>#DIV/0!</v>
      </c>
      <c r="F9" s="12" t="s">
        <v>491</v>
      </c>
      <c r="G9" s="14">
        <v>21</v>
      </c>
      <c r="H9" s="17">
        <v>18</v>
      </c>
      <c r="I9" s="129">
        <f t="shared" si="4"/>
        <v>39</v>
      </c>
      <c r="J9" s="130">
        <f t="shared" si="5"/>
        <v>0.53846153846153844</v>
      </c>
      <c r="K9" s="130">
        <f t="shared" si="6"/>
        <v>0.46153846153846156</v>
      </c>
      <c r="M9" s="21">
        <v>2013</v>
      </c>
      <c r="N9" s="10"/>
      <c r="O9" s="10"/>
      <c r="P9" s="131" t="e">
        <f t="shared" si="1"/>
        <v>#DIV/0!</v>
      </c>
      <c r="R9" s="21">
        <v>2014</v>
      </c>
      <c r="S9" s="10"/>
      <c r="T9" s="10"/>
      <c r="U9" s="132">
        <f t="shared" si="2"/>
        <v>0</v>
      </c>
      <c r="W9" s="21">
        <v>2014</v>
      </c>
      <c r="X9" s="10"/>
      <c r="Y9" s="10"/>
      <c r="Z9" s="132">
        <f t="shared" si="3"/>
        <v>0</v>
      </c>
    </row>
    <row r="10" spans="1:26">
      <c r="A10" s="20">
        <v>2014</v>
      </c>
      <c r="B10" s="10"/>
      <c r="C10" s="128" t="e">
        <f t="shared" si="0"/>
        <v>#DIV/0!</v>
      </c>
      <c r="F10" s="12" t="s">
        <v>492</v>
      </c>
      <c r="G10" s="14">
        <v>104</v>
      </c>
      <c r="H10" s="17">
        <v>62</v>
      </c>
      <c r="I10" s="129">
        <f t="shared" si="4"/>
        <v>166</v>
      </c>
      <c r="J10" s="130">
        <f t="shared" si="5"/>
        <v>0.62650602409638556</v>
      </c>
      <c r="K10" s="130">
        <f t="shared" si="6"/>
        <v>0.37349397590361444</v>
      </c>
      <c r="M10" s="21">
        <v>2014</v>
      </c>
      <c r="N10" s="10"/>
      <c r="O10" s="10"/>
      <c r="P10" s="131" t="e">
        <f t="shared" si="1"/>
        <v>#DIV/0!</v>
      </c>
      <c r="R10" s="21">
        <v>2015</v>
      </c>
      <c r="S10" s="10"/>
      <c r="T10" s="10"/>
      <c r="U10" s="132">
        <f t="shared" si="2"/>
        <v>0</v>
      </c>
      <c r="W10" s="21">
        <v>2015</v>
      </c>
      <c r="X10" s="10"/>
      <c r="Y10" s="10"/>
      <c r="Z10" s="132">
        <f t="shared" si="3"/>
        <v>0</v>
      </c>
    </row>
    <row r="11" spans="1:26">
      <c r="A11" s="22">
        <v>2015</v>
      </c>
      <c r="B11" s="10"/>
      <c r="C11" s="128" t="e">
        <f t="shared" si="0"/>
        <v>#DIV/0!</v>
      </c>
      <c r="F11" t="s">
        <v>1</v>
      </c>
      <c r="M11" s="21">
        <v>2015</v>
      </c>
      <c r="N11" s="10"/>
      <c r="O11" s="10"/>
      <c r="P11" s="131" t="e">
        <f t="shared" si="1"/>
        <v>#DIV/0!</v>
      </c>
      <c r="R11" s="21">
        <v>2016</v>
      </c>
      <c r="S11" s="10"/>
      <c r="T11" s="10"/>
      <c r="U11" s="132">
        <f t="shared" si="2"/>
        <v>0</v>
      </c>
      <c r="W11" s="21">
        <v>2016</v>
      </c>
      <c r="X11" s="10"/>
      <c r="Y11" s="10"/>
      <c r="Z11" s="132">
        <f t="shared" si="3"/>
        <v>0</v>
      </c>
    </row>
    <row r="12" spans="1:26">
      <c r="A12" s="20">
        <v>2016</v>
      </c>
      <c r="B12" s="10"/>
      <c r="C12" s="128" t="e">
        <f t="shared" si="0"/>
        <v>#DIV/0!</v>
      </c>
      <c r="M12" s="21">
        <v>2016</v>
      </c>
      <c r="N12" s="10"/>
      <c r="O12" s="10"/>
      <c r="P12" s="131" t="e">
        <f t="shared" si="1"/>
        <v>#DIV/0!</v>
      </c>
      <c r="R12" s="21">
        <v>2017</v>
      </c>
      <c r="S12" s="10"/>
      <c r="T12" s="10"/>
      <c r="U12" s="132">
        <f t="shared" si="2"/>
        <v>0</v>
      </c>
      <c r="W12" s="21">
        <v>2017</v>
      </c>
      <c r="X12" s="10"/>
      <c r="Y12" s="10"/>
      <c r="Z12" s="132">
        <f t="shared" si="3"/>
        <v>0</v>
      </c>
    </row>
    <row r="13" spans="1:26">
      <c r="A13" s="22">
        <v>2017</v>
      </c>
      <c r="B13" s="10"/>
      <c r="C13" s="128" t="e">
        <f t="shared" si="0"/>
        <v>#DIV/0!</v>
      </c>
      <c r="M13" s="21">
        <v>2017</v>
      </c>
      <c r="N13" s="10"/>
      <c r="O13" s="10"/>
      <c r="P13" s="131" t="e">
        <f t="shared" si="1"/>
        <v>#DIV/0!</v>
      </c>
      <c r="R13" t="s">
        <v>1</v>
      </c>
      <c r="W13" t="s">
        <v>1</v>
      </c>
    </row>
    <row r="14" spans="1:26">
      <c r="A14" s="8"/>
      <c r="B14" s="9"/>
      <c r="M14" t="s">
        <v>1</v>
      </c>
    </row>
    <row r="15" spans="1:26">
      <c r="A15" s="1"/>
      <c r="B15" s="7"/>
    </row>
  </sheetData>
  <sheetProtection password="D211" sheet="1" objects="1" scenarios="1"/>
  <mergeCells count="7">
    <mergeCell ref="A1:B1"/>
    <mergeCell ref="F1:G1"/>
    <mergeCell ref="M1:P1"/>
    <mergeCell ref="R1:U1"/>
    <mergeCell ref="G2:I2"/>
    <mergeCell ref="F2:F3"/>
    <mergeCell ref="J2:K2"/>
  </mergeCells>
  <pageMargins left="0.7" right="0.7" top="0.75" bottom="0.75" header="0.3" footer="0.3"/>
  <pageSetup paperSize="9" orientation="portrait" horizontalDpi="200" verticalDpi="200" r:id="rId1"/>
  <ignoredErrors>
    <ignoredError sqref="P3 P4:P13" evalErro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I22"/>
  <sheetViews>
    <sheetView topLeftCell="BY1" zoomScaleNormal="100" workbookViewId="0">
      <selection activeCell="CL8" sqref="CL8"/>
    </sheetView>
  </sheetViews>
  <sheetFormatPr defaultRowHeight="15"/>
  <cols>
    <col min="1" max="1" width="12.85546875" customWidth="1"/>
    <col min="2" max="2" width="39.28515625" customWidth="1"/>
    <col min="3" max="3" width="39.5703125" customWidth="1"/>
    <col min="5" max="5" width="10.5703125" customWidth="1"/>
    <col min="6" max="6" width="26" customWidth="1"/>
    <col min="7" max="7" width="25" customWidth="1"/>
    <col min="8" max="8" width="26.140625" customWidth="1"/>
    <col min="10" max="10" width="23" customWidth="1"/>
    <col min="11" max="11" width="21.85546875" customWidth="1"/>
    <col min="12" max="12" width="26.5703125" customWidth="1"/>
    <col min="13" max="13" width="20" customWidth="1"/>
    <col min="14" max="14" width="34" customWidth="1"/>
    <col min="16" max="16" width="30.7109375" customWidth="1"/>
    <col min="17" max="40" width="6.140625" bestFit="1" customWidth="1"/>
    <col min="42" max="42" width="47.42578125" customWidth="1"/>
    <col min="43" max="43" width="42.7109375" customWidth="1"/>
    <col min="45" max="45" width="16" customWidth="1"/>
    <col min="46" max="46" width="13.140625" customWidth="1"/>
    <col min="47" max="47" width="11" customWidth="1"/>
    <col min="48" max="48" width="11.85546875" customWidth="1"/>
    <col min="49" max="49" width="17.28515625" customWidth="1"/>
    <col min="51" max="51" width="12.42578125" customWidth="1"/>
    <col min="52" max="52" width="20.7109375" customWidth="1"/>
    <col min="53" max="53" width="13.28515625" customWidth="1"/>
    <col min="54" max="54" width="11.42578125" customWidth="1"/>
    <col min="55" max="55" width="17.5703125" customWidth="1"/>
    <col min="56" max="56" width="11.42578125" customWidth="1"/>
    <col min="57" max="57" width="27.42578125" customWidth="1"/>
    <col min="58" max="58" width="11.140625" customWidth="1"/>
    <col min="59" max="59" width="10.140625" customWidth="1"/>
    <col min="60" max="60" width="20.28515625" customWidth="1"/>
    <col min="62" max="62" width="13.7109375" customWidth="1"/>
    <col min="63" max="63" width="17.85546875" customWidth="1"/>
    <col min="64" max="64" width="14.42578125" customWidth="1"/>
    <col min="65" max="65" width="10.28515625" customWidth="1"/>
    <col min="66" max="66" width="17.5703125" customWidth="1"/>
    <col min="68" max="68" width="36.28515625" customWidth="1"/>
    <col min="70" max="70" width="11" customWidth="1"/>
    <col min="71" max="71" width="19.85546875" customWidth="1"/>
    <col min="73" max="73" width="13.5703125" customWidth="1"/>
    <col min="74" max="74" width="10.140625" customWidth="1"/>
    <col min="75" max="75" width="29.85546875" customWidth="1"/>
    <col min="76" max="76" width="14.7109375" customWidth="1"/>
    <col min="77" max="77" width="14.5703125" customWidth="1"/>
    <col min="78" max="78" width="11.5703125" customWidth="1"/>
    <col min="79" max="79" width="32.7109375" customWidth="1"/>
    <col min="80" max="80" width="12.85546875" customWidth="1"/>
    <col min="81" max="81" width="14.42578125" customWidth="1"/>
    <col min="82" max="82" width="14.140625" customWidth="1"/>
  </cols>
  <sheetData>
    <row r="1" spans="1:87">
      <c r="A1" s="212" t="s">
        <v>495</v>
      </c>
      <c r="B1" s="212"/>
      <c r="C1" s="212"/>
      <c r="E1" s="205" t="s">
        <v>396</v>
      </c>
      <c r="F1" s="205"/>
      <c r="G1" s="205"/>
      <c r="H1" s="205"/>
      <c r="J1" s="205" t="s">
        <v>402</v>
      </c>
      <c r="K1" s="205"/>
      <c r="L1" s="205"/>
      <c r="M1" s="205"/>
      <c r="N1" s="205"/>
      <c r="P1" s="261" t="s">
        <v>414</v>
      </c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P1" s="205" t="s">
        <v>427</v>
      </c>
      <c r="AQ1" s="205"/>
      <c r="AS1" s="205" t="s">
        <v>447</v>
      </c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E1" s="205" t="s">
        <v>471</v>
      </c>
      <c r="BF1" s="205"/>
      <c r="BG1" s="205"/>
      <c r="BH1" s="205"/>
      <c r="BI1" s="205"/>
      <c r="BJ1" s="205"/>
      <c r="BK1" s="205"/>
      <c r="BL1" s="205"/>
      <c r="BM1" s="205"/>
      <c r="BN1" s="205"/>
      <c r="BP1" s="205" t="s">
        <v>473</v>
      </c>
      <c r="BQ1" s="205"/>
      <c r="BR1" s="205"/>
      <c r="BS1" s="205"/>
      <c r="BT1" s="205"/>
      <c r="BU1" s="205"/>
      <c r="BV1" s="205"/>
      <c r="BW1" s="205"/>
      <c r="BX1" s="205"/>
      <c r="BY1" s="205"/>
      <c r="CA1" s="205" t="s">
        <v>480</v>
      </c>
      <c r="CB1" s="205"/>
      <c r="CC1" s="205"/>
      <c r="CD1" s="205"/>
    </row>
    <row r="2" spans="1:87" ht="30" customHeight="1">
      <c r="A2" s="77" t="s">
        <v>51</v>
      </c>
      <c r="B2" s="87" t="s">
        <v>394</v>
      </c>
      <c r="C2" s="87" t="s">
        <v>395</v>
      </c>
      <c r="E2" s="243" t="s">
        <v>51</v>
      </c>
      <c r="F2" s="262" t="s">
        <v>397</v>
      </c>
      <c r="G2" s="262"/>
      <c r="H2" s="262"/>
      <c r="J2" s="234" t="s">
        <v>403</v>
      </c>
      <c r="K2" s="234"/>
      <c r="L2" s="234"/>
      <c r="M2" s="234"/>
      <c r="N2" s="234"/>
      <c r="P2" s="262"/>
      <c r="Q2" s="268" t="s">
        <v>415</v>
      </c>
      <c r="R2" s="269"/>
      <c r="S2" s="269"/>
      <c r="T2" s="269"/>
      <c r="U2" s="269"/>
      <c r="V2" s="269"/>
      <c r="W2" s="269"/>
      <c r="X2" s="270"/>
      <c r="Y2" s="268" t="s">
        <v>416</v>
      </c>
      <c r="Z2" s="269"/>
      <c r="AA2" s="269"/>
      <c r="AB2" s="269"/>
      <c r="AC2" s="269"/>
      <c r="AD2" s="269"/>
      <c r="AE2" s="269"/>
      <c r="AF2" s="270"/>
      <c r="AG2" s="268" t="s">
        <v>417</v>
      </c>
      <c r="AH2" s="269"/>
      <c r="AI2" s="269"/>
      <c r="AJ2" s="269"/>
      <c r="AK2" s="269"/>
      <c r="AL2" s="269"/>
      <c r="AM2" s="269"/>
      <c r="AN2" s="270"/>
      <c r="AP2" s="87" t="s">
        <v>445</v>
      </c>
      <c r="AQ2" s="87" t="s">
        <v>428</v>
      </c>
      <c r="AS2" s="267"/>
      <c r="AT2" s="267"/>
      <c r="AU2" s="234" t="s">
        <v>450</v>
      </c>
      <c r="AV2" s="234"/>
      <c r="AW2" s="234"/>
      <c r="AX2" s="234"/>
      <c r="AY2" s="234"/>
      <c r="AZ2" s="234"/>
      <c r="BA2" s="234"/>
      <c r="BB2" s="234"/>
      <c r="BC2" s="234"/>
      <c r="BE2" s="267"/>
      <c r="BF2" s="234" t="s">
        <v>450</v>
      </c>
      <c r="BG2" s="234"/>
      <c r="BH2" s="234"/>
      <c r="BI2" s="234"/>
      <c r="BJ2" s="234"/>
      <c r="BK2" s="234"/>
      <c r="BL2" s="234"/>
      <c r="BM2" s="234"/>
      <c r="BN2" s="234"/>
      <c r="BP2" s="267"/>
      <c r="BQ2" s="234" t="s">
        <v>450</v>
      </c>
      <c r="BR2" s="234"/>
      <c r="BS2" s="234"/>
      <c r="BT2" s="234"/>
      <c r="BU2" s="234"/>
      <c r="BV2" s="234"/>
      <c r="BW2" s="234"/>
      <c r="BX2" s="234"/>
      <c r="BY2" s="234"/>
      <c r="CA2" s="262"/>
      <c r="CB2" s="262" t="s">
        <v>481</v>
      </c>
      <c r="CC2" s="262"/>
      <c r="CD2" s="262"/>
      <c r="CE2" s="262"/>
      <c r="CF2" s="262"/>
      <c r="CG2" s="262"/>
      <c r="CH2" s="262"/>
      <c r="CI2" s="262"/>
    </row>
    <row r="3" spans="1:87" ht="51">
      <c r="A3" s="23">
        <v>2008</v>
      </c>
      <c r="B3" s="24">
        <v>24</v>
      </c>
      <c r="C3" s="24">
        <v>1</v>
      </c>
      <c r="E3" s="243"/>
      <c r="F3" s="87" t="s">
        <v>398</v>
      </c>
      <c r="G3" s="87" t="s">
        <v>399</v>
      </c>
      <c r="H3" s="87" t="s">
        <v>400</v>
      </c>
      <c r="J3" s="265"/>
      <c r="K3" s="265"/>
      <c r="L3" s="81" t="s">
        <v>413</v>
      </c>
      <c r="M3" s="81" t="s">
        <v>404</v>
      </c>
      <c r="N3" s="81" t="s">
        <v>405</v>
      </c>
      <c r="P3" s="262"/>
      <c r="Q3" s="107">
        <v>2010</v>
      </c>
      <c r="R3" s="107">
        <v>2011</v>
      </c>
      <c r="S3" s="107">
        <v>2012</v>
      </c>
      <c r="T3" s="107">
        <v>2013</v>
      </c>
      <c r="U3" s="107">
        <v>2014</v>
      </c>
      <c r="V3" s="107">
        <v>2015</v>
      </c>
      <c r="W3" s="107">
        <v>2016</v>
      </c>
      <c r="X3" s="107">
        <v>2017</v>
      </c>
      <c r="Y3" s="107">
        <v>2010</v>
      </c>
      <c r="Z3" s="107">
        <v>2011</v>
      </c>
      <c r="AA3" s="107">
        <v>2012</v>
      </c>
      <c r="AB3" s="107">
        <v>2013</v>
      </c>
      <c r="AC3" s="107">
        <v>2014</v>
      </c>
      <c r="AD3" s="107">
        <v>2015</v>
      </c>
      <c r="AE3" s="107">
        <v>2016</v>
      </c>
      <c r="AF3" s="107">
        <v>2017</v>
      </c>
      <c r="AG3" s="107">
        <v>2010</v>
      </c>
      <c r="AH3" s="107">
        <v>2011</v>
      </c>
      <c r="AI3" s="107">
        <v>2012</v>
      </c>
      <c r="AJ3" s="107">
        <v>2013</v>
      </c>
      <c r="AK3" s="107">
        <v>2014</v>
      </c>
      <c r="AL3" s="107">
        <v>2015</v>
      </c>
      <c r="AM3" s="107">
        <v>2016</v>
      </c>
      <c r="AN3" s="107">
        <v>2017</v>
      </c>
      <c r="AP3" s="28" t="s">
        <v>429</v>
      </c>
      <c r="AQ3" s="35">
        <v>0</v>
      </c>
      <c r="AS3" s="267"/>
      <c r="AT3" s="267"/>
      <c r="AU3" s="81" t="s">
        <v>451</v>
      </c>
      <c r="AV3" s="81" t="s">
        <v>469</v>
      </c>
      <c r="AW3" s="81" t="s">
        <v>470</v>
      </c>
      <c r="AX3" s="81" t="s">
        <v>467</v>
      </c>
      <c r="AY3" s="81" t="s">
        <v>466</v>
      </c>
      <c r="AZ3" s="81" t="s">
        <v>465</v>
      </c>
      <c r="BA3" s="81" t="s">
        <v>464</v>
      </c>
      <c r="BB3" s="81" t="s">
        <v>468</v>
      </c>
      <c r="BC3" s="81" t="s">
        <v>368</v>
      </c>
      <c r="BE3" s="267"/>
      <c r="BF3" s="81" t="s">
        <v>451</v>
      </c>
      <c r="BG3" s="81" t="s">
        <v>469</v>
      </c>
      <c r="BH3" s="81" t="s">
        <v>470</v>
      </c>
      <c r="BI3" s="81" t="s">
        <v>467</v>
      </c>
      <c r="BJ3" s="81" t="s">
        <v>466</v>
      </c>
      <c r="BK3" s="81" t="s">
        <v>465</v>
      </c>
      <c r="BL3" s="81" t="s">
        <v>464</v>
      </c>
      <c r="BM3" s="81" t="s">
        <v>468</v>
      </c>
      <c r="BN3" s="81" t="s">
        <v>368</v>
      </c>
      <c r="BP3" s="267"/>
      <c r="BQ3" s="81" t="s">
        <v>451</v>
      </c>
      <c r="BR3" s="81" t="s">
        <v>469</v>
      </c>
      <c r="BS3" s="81" t="s">
        <v>470</v>
      </c>
      <c r="BT3" s="81" t="s">
        <v>467</v>
      </c>
      <c r="BU3" s="81" t="s">
        <v>466</v>
      </c>
      <c r="BV3" s="81" t="s">
        <v>465</v>
      </c>
      <c r="BW3" s="81" t="s">
        <v>464</v>
      </c>
      <c r="BX3" s="81" t="s">
        <v>468</v>
      </c>
      <c r="BY3" s="81" t="s">
        <v>368</v>
      </c>
      <c r="CA3" s="262"/>
      <c r="CB3" s="87">
        <v>2010</v>
      </c>
      <c r="CC3" s="87">
        <v>2011</v>
      </c>
      <c r="CD3" s="87">
        <v>2012</v>
      </c>
      <c r="CE3" s="87">
        <v>2013</v>
      </c>
      <c r="CF3" s="87">
        <v>2014</v>
      </c>
      <c r="CG3" s="87">
        <v>2015</v>
      </c>
      <c r="CH3" s="87">
        <v>2016</v>
      </c>
      <c r="CI3" s="87">
        <v>2017</v>
      </c>
    </row>
    <row r="4" spans="1:87" ht="30">
      <c r="A4" s="23">
        <v>2009</v>
      </c>
      <c r="B4" s="24">
        <v>23</v>
      </c>
      <c r="C4" s="24">
        <v>1</v>
      </c>
      <c r="E4" s="23">
        <v>2008</v>
      </c>
      <c r="F4" s="24">
        <v>0</v>
      </c>
      <c r="G4" s="26">
        <v>0</v>
      </c>
      <c r="H4" s="26">
        <v>0</v>
      </c>
      <c r="J4" s="264" t="s">
        <v>406</v>
      </c>
      <c r="K4" s="28" t="s">
        <v>407</v>
      </c>
      <c r="L4" s="29">
        <v>0</v>
      </c>
      <c r="M4" s="29">
        <v>0</v>
      </c>
      <c r="N4" s="29">
        <v>0</v>
      </c>
      <c r="P4" s="30" t="s">
        <v>418</v>
      </c>
      <c r="Q4" s="31">
        <v>0</v>
      </c>
      <c r="R4" s="31">
        <v>0</v>
      </c>
      <c r="S4" s="31">
        <v>0</v>
      </c>
      <c r="T4" s="31">
        <v>0</v>
      </c>
      <c r="U4" s="31">
        <v>0</v>
      </c>
      <c r="V4" s="31">
        <v>0</v>
      </c>
      <c r="W4" s="31">
        <v>0</v>
      </c>
      <c r="X4" s="31">
        <v>0</v>
      </c>
      <c r="Y4" s="31">
        <v>0</v>
      </c>
      <c r="Z4" s="31">
        <v>0</v>
      </c>
      <c r="AA4" s="31">
        <v>0</v>
      </c>
      <c r="AB4" s="31">
        <v>0</v>
      </c>
      <c r="AC4" s="31">
        <v>0</v>
      </c>
      <c r="AD4" s="31">
        <v>0</v>
      </c>
      <c r="AE4" s="31">
        <v>0</v>
      </c>
      <c r="AF4" s="31">
        <v>0</v>
      </c>
      <c r="AG4" s="31">
        <v>0</v>
      </c>
      <c r="AH4" s="31">
        <v>0</v>
      </c>
      <c r="AI4" s="31">
        <v>0</v>
      </c>
      <c r="AJ4" s="31">
        <v>0</v>
      </c>
      <c r="AK4" s="31">
        <v>0</v>
      </c>
      <c r="AL4" s="31">
        <v>0</v>
      </c>
      <c r="AM4" s="31">
        <v>0</v>
      </c>
      <c r="AN4" s="31">
        <v>0</v>
      </c>
      <c r="AP4" s="28" t="s">
        <v>430</v>
      </c>
      <c r="AQ4" s="35">
        <v>1</v>
      </c>
      <c r="AS4" s="266" t="s">
        <v>452</v>
      </c>
      <c r="AT4" s="27" t="s">
        <v>453</v>
      </c>
      <c r="AU4" s="35">
        <v>0</v>
      </c>
      <c r="AV4" s="35">
        <v>0</v>
      </c>
      <c r="AW4" s="35">
        <v>0</v>
      </c>
      <c r="AX4" s="35">
        <v>0</v>
      </c>
      <c r="AY4" s="35">
        <v>0</v>
      </c>
      <c r="AZ4" s="35">
        <v>0</v>
      </c>
      <c r="BA4" s="35">
        <v>0</v>
      </c>
      <c r="BB4" s="35">
        <v>0</v>
      </c>
      <c r="BC4" s="35">
        <v>0</v>
      </c>
      <c r="BE4" s="34" t="s">
        <v>472</v>
      </c>
      <c r="BF4" s="35">
        <v>0</v>
      </c>
      <c r="BG4" s="35">
        <v>0</v>
      </c>
      <c r="BH4" s="35">
        <v>1</v>
      </c>
      <c r="BI4" s="35">
        <v>1</v>
      </c>
      <c r="BJ4" s="35">
        <v>0</v>
      </c>
      <c r="BK4" s="35">
        <v>0</v>
      </c>
      <c r="BL4" s="35">
        <v>0</v>
      </c>
      <c r="BM4" s="35">
        <v>0</v>
      </c>
      <c r="BN4" s="35">
        <v>0</v>
      </c>
      <c r="BP4" s="36" t="s">
        <v>474</v>
      </c>
      <c r="BQ4" s="35">
        <v>0</v>
      </c>
      <c r="BR4" s="35">
        <v>0</v>
      </c>
      <c r="BS4" s="35">
        <v>0</v>
      </c>
      <c r="BT4" s="35">
        <v>0</v>
      </c>
      <c r="BU4" s="35">
        <v>0</v>
      </c>
      <c r="BV4" s="35">
        <v>0</v>
      </c>
      <c r="BW4" s="35">
        <v>0</v>
      </c>
      <c r="BX4" s="35">
        <v>0</v>
      </c>
      <c r="BY4" s="35">
        <v>0</v>
      </c>
      <c r="CA4" s="90" t="s">
        <v>482</v>
      </c>
      <c r="CB4" s="26">
        <v>0</v>
      </c>
      <c r="CC4" s="26">
        <v>0</v>
      </c>
      <c r="CD4" s="26">
        <v>0</v>
      </c>
      <c r="CE4" s="26">
        <v>0</v>
      </c>
      <c r="CF4" s="26">
        <v>0</v>
      </c>
      <c r="CG4" s="26">
        <v>0</v>
      </c>
      <c r="CH4" s="26">
        <v>0</v>
      </c>
      <c r="CI4" s="26">
        <v>0</v>
      </c>
    </row>
    <row r="5" spans="1:87" ht="25.5">
      <c r="A5" s="23">
        <v>2010</v>
      </c>
      <c r="B5" s="24">
        <v>21</v>
      </c>
      <c r="C5" s="24">
        <v>1</v>
      </c>
      <c r="E5" s="23">
        <v>2009</v>
      </c>
      <c r="F5" s="24">
        <v>0</v>
      </c>
      <c r="G5" s="26">
        <v>0</v>
      </c>
      <c r="H5" s="26">
        <v>0</v>
      </c>
      <c r="J5" s="264"/>
      <c r="K5" s="28" t="s">
        <v>408</v>
      </c>
      <c r="L5" s="29">
        <v>0</v>
      </c>
      <c r="M5" s="29">
        <v>0</v>
      </c>
      <c r="N5" s="29">
        <v>0</v>
      </c>
      <c r="P5" s="30" t="s">
        <v>419</v>
      </c>
      <c r="Q5" s="31">
        <v>6</v>
      </c>
      <c r="R5" s="31">
        <v>6</v>
      </c>
      <c r="S5" s="31">
        <v>6</v>
      </c>
      <c r="T5" s="31">
        <v>0</v>
      </c>
      <c r="U5" s="31">
        <v>0</v>
      </c>
      <c r="V5" s="31">
        <v>0</v>
      </c>
      <c r="W5" s="31">
        <v>0</v>
      </c>
      <c r="X5" s="31">
        <v>0</v>
      </c>
      <c r="Y5" s="31">
        <v>0</v>
      </c>
      <c r="Z5" s="31">
        <v>0</v>
      </c>
      <c r="AA5" s="31">
        <v>0</v>
      </c>
      <c r="AB5" s="31">
        <v>0</v>
      </c>
      <c r="AC5" s="31">
        <v>0</v>
      </c>
      <c r="AD5" s="31">
        <v>0</v>
      </c>
      <c r="AE5" s="31">
        <v>0</v>
      </c>
      <c r="AF5" s="31">
        <v>0</v>
      </c>
      <c r="AG5" s="31">
        <v>0</v>
      </c>
      <c r="AH5" s="31">
        <v>0</v>
      </c>
      <c r="AI5" s="31">
        <v>0</v>
      </c>
      <c r="AJ5" s="31">
        <v>0</v>
      </c>
      <c r="AK5" s="31">
        <v>0</v>
      </c>
      <c r="AL5" s="31">
        <v>0</v>
      </c>
      <c r="AM5" s="31">
        <v>0</v>
      </c>
      <c r="AN5" s="31">
        <v>0</v>
      </c>
      <c r="AP5" s="28" t="s">
        <v>431</v>
      </c>
      <c r="AQ5" s="35">
        <v>2</v>
      </c>
      <c r="AS5" s="266"/>
      <c r="AT5" s="27" t="s">
        <v>454</v>
      </c>
      <c r="AU5" s="35">
        <v>0</v>
      </c>
      <c r="AV5" s="35">
        <v>0</v>
      </c>
      <c r="AW5" s="35">
        <v>0</v>
      </c>
      <c r="AX5" s="35">
        <v>0</v>
      </c>
      <c r="AY5" s="35">
        <v>0</v>
      </c>
      <c r="AZ5" s="35">
        <v>0</v>
      </c>
      <c r="BA5" s="35">
        <v>0</v>
      </c>
      <c r="BB5" s="35">
        <v>0</v>
      </c>
      <c r="BC5" s="35">
        <v>0</v>
      </c>
      <c r="BE5" t="s">
        <v>479</v>
      </c>
      <c r="BP5" s="36" t="s">
        <v>475</v>
      </c>
      <c r="BQ5" s="37">
        <v>0</v>
      </c>
      <c r="BR5" s="37">
        <v>0</v>
      </c>
      <c r="BS5" s="37">
        <v>0</v>
      </c>
      <c r="BT5" s="37">
        <v>0</v>
      </c>
      <c r="BU5" s="37">
        <v>0</v>
      </c>
      <c r="BV5" s="37">
        <v>0</v>
      </c>
      <c r="BW5" s="37">
        <v>0</v>
      </c>
      <c r="BX5" s="37">
        <v>0</v>
      </c>
      <c r="BY5" s="37">
        <v>0</v>
      </c>
      <c r="CA5" s="90" t="s">
        <v>483</v>
      </c>
      <c r="CB5" s="26">
        <v>0</v>
      </c>
      <c r="CC5" s="26">
        <v>0</v>
      </c>
      <c r="CD5" s="26">
        <v>0</v>
      </c>
      <c r="CE5" s="26">
        <v>0</v>
      </c>
      <c r="CF5" s="26">
        <v>0</v>
      </c>
      <c r="CG5" s="26">
        <v>0</v>
      </c>
      <c r="CH5" s="26">
        <v>0</v>
      </c>
      <c r="CI5" s="26">
        <v>0</v>
      </c>
    </row>
    <row r="6" spans="1:87">
      <c r="A6" s="23">
        <v>2011</v>
      </c>
      <c r="B6" s="201" t="s">
        <v>673</v>
      </c>
      <c r="C6" s="24">
        <v>1</v>
      </c>
      <c r="E6" s="23">
        <v>2010</v>
      </c>
      <c r="F6" s="24">
        <v>0</v>
      </c>
      <c r="G6" s="26">
        <v>0</v>
      </c>
      <c r="H6" s="26">
        <v>0</v>
      </c>
      <c r="J6" s="264" t="s">
        <v>409</v>
      </c>
      <c r="K6" s="264"/>
      <c r="L6" s="29">
        <v>0</v>
      </c>
      <c r="M6" s="29">
        <v>0</v>
      </c>
      <c r="N6" s="29">
        <v>0</v>
      </c>
      <c r="P6" s="30" t="s">
        <v>420</v>
      </c>
      <c r="Q6" s="31">
        <v>3</v>
      </c>
      <c r="R6" s="31">
        <v>3</v>
      </c>
      <c r="S6" s="31">
        <v>3</v>
      </c>
      <c r="T6" s="31">
        <v>0</v>
      </c>
      <c r="U6" s="31">
        <v>0</v>
      </c>
      <c r="V6" s="31">
        <v>0</v>
      </c>
      <c r="W6" s="31">
        <v>0</v>
      </c>
      <c r="X6" s="31">
        <v>0</v>
      </c>
      <c r="Y6" s="31">
        <v>0</v>
      </c>
      <c r="Z6" s="31">
        <v>0</v>
      </c>
      <c r="AA6" s="31">
        <v>0</v>
      </c>
      <c r="AB6" s="31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1">
        <v>0</v>
      </c>
      <c r="AK6" s="31">
        <v>0</v>
      </c>
      <c r="AL6" s="31">
        <v>0</v>
      </c>
      <c r="AM6" s="31">
        <v>0</v>
      </c>
      <c r="AN6" s="31">
        <v>0</v>
      </c>
      <c r="AP6" s="28" t="s">
        <v>432</v>
      </c>
      <c r="AQ6" s="35">
        <v>44</v>
      </c>
      <c r="AS6" s="266"/>
      <c r="AT6" s="27" t="s">
        <v>455</v>
      </c>
      <c r="AU6" s="35">
        <v>0</v>
      </c>
      <c r="AV6" s="35">
        <v>0</v>
      </c>
      <c r="AW6" s="35">
        <v>0</v>
      </c>
      <c r="AX6" s="35">
        <v>0</v>
      </c>
      <c r="AY6" s="35">
        <v>0</v>
      </c>
      <c r="AZ6" s="35">
        <v>0</v>
      </c>
      <c r="BA6" s="35">
        <v>0</v>
      </c>
      <c r="BB6" s="35">
        <v>0</v>
      </c>
      <c r="BC6" s="35">
        <v>0</v>
      </c>
      <c r="BP6" s="36" t="s">
        <v>476</v>
      </c>
      <c r="BQ6" s="37">
        <v>0</v>
      </c>
      <c r="BR6" s="37">
        <v>0</v>
      </c>
      <c r="BS6" s="37">
        <v>0</v>
      </c>
      <c r="BT6" s="37">
        <v>0</v>
      </c>
      <c r="BU6" s="37">
        <v>0</v>
      </c>
      <c r="BV6" s="37">
        <v>0</v>
      </c>
      <c r="BW6" s="37">
        <v>0</v>
      </c>
      <c r="BX6" s="37">
        <v>0</v>
      </c>
      <c r="BY6" s="37">
        <v>0</v>
      </c>
      <c r="CA6" s="90" t="s">
        <v>484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</row>
    <row r="7" spans="1:87" ht="30">
      <c r="A7" s="23">
        <v>2012</v>
      </c>
      <c r="B7" s="24"/>
      <c r="C7" s="24"/>
      <c r="E7" s="23">
        <v>2011</v>
      </c>
      <c r="F7" s="24">
        <v>0</v>
      </c>
      <c r="G7" s="26">
        <v>0</v>
      </c>
      <c r="H7" s="26">
        <v>0</v>
      </c>
      <c r="J7" s="264" t="s">
        <v>410</v>
      </c>
      <c r="K7" s="264"/>
      <c r="L7" s="29">
        <v>0</v>
      </c>
      <c r="M7" s="29">
        <v>0</v>
      </c>
      <c r="N7" s="29">
        <v>0</v>
      </c>
      <c r="P7" s="30" t="s">
        <v>421</v>
      </c>
      <c r="Q7" s="31">
        <v>1</v>
      </c>
      <c r="R7" s="31">
        <v>1</v>
      </c>
      <c r="S7" s="31">
        <v>1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P7" s="28" t="s">
        <v>433</v>
      </c>
      <c r="AQ7" s="35">
        <v>12</v>
      </c>
      <c r="AS7" s="266" t="s">
        <v>496</v>
      </c>
      <c r="AT7" s="27" t="s">
        <v>456</v>
      </c>
      <c r="AU7" s="35">
        <v>0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P7" s="36" t="s">
        <v>477</v>
      </c>
      <c r="BQ7" s="37" t="s">
        <v>681</v>
      </c>
      <c r="BR7" s="37"/>
      <c r="BS7" s="37"/>
      <c r="BT7" s="37"/>
      <c r="BU7" s="37"/>
      <c r="BV7" s="37"/>
      <c r="BW7" s="37"/>
      <c r="BX7" s="37"/>
      <c r="BY7" s="37"/>
      <c r="CA7" s="90" t="s">
        <v>486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</row>
    <row r="8" spans="1:87" ht="30">
      <c r="A8" s="23">
        <v>2013</v>
      </c>
      <c r="B8" s="24"/>
      <c r="C8" s="197"/>
      <c r="E8" s="23">
        <v>2012</v>
      </c>
      <c r="F8" s="24"/>
      <c r="G8" s="26"/>
      <c r="H8" s="26"/>
      <c r="J8" s="264" t="s">
        <v>411</v>
      </c>
      <c r="K8" s="264"/>
      <c r="L8" s="29">
        <v>0</v>
      </c>
      <c r="M8" s="29">
        <v>0</v>
      </c>
      <c r="N8" s="29">
        <v>0</v>
      </c>
      <c r="P8" s="30" t="s">
        <v>422</v>
      </c>
      <c r="Q8" s="31">
        <v>11</v>
      </c>
      <c r="R8" s="31">
        <v>16</v>
      </c>
      <c r="S8" s="31">
        <v>12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P8" s="28" t="s">
        <v>434</v>
      </c>
      <c r="AQ8" s="35">
        <v>11</v>
      </c>
      <c r="AS8" s="266"/>
      <c r="AT8" s="27" t="s">
        <v>457</v>
      </c>
      <c r="AU8" s="35">
        <v>0</v>
      </c>
      <c r="AV8" s="35">
        <v>0</v>
      </c>
      <c r="AW8" s="35">
        <v>0</v>
      </c>
      <c r="AX8" s="35">
        <v>0</v>
      </c>
      <c r="AY8" s="35">
        <v>0</v>
      </c>
      <c r="AZ8" s="35">
        <v>0</v>
      </c>
      <c r="BA8" s="35">
        <v>0</v>
      </c>
      <c r="BB8" s="35">
        <v>0</v>
      </c>
      <c r="BC8" s="35">
        <v>0</v>
      </c>
      <c r="BP8" s="271" t="s">
        <v>478</v>
      </c>
      <c r="BQ8" s="271"/>
      <c r="BR8" s="271"/>
      <c r="BS8" s="271"/>
      <c r="BT8" s="271"/>
      <c r="BU8" s="271"/>
      <c r="BV8" s="271"/>
      <c r="BW8" s="271"/>
      <c r="BX8" s="271"/>
      <c r="BY8" s="271"/>
      <c r="CA8" s="90" t="s">
        <v>485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</row>
    <row r="9" spans="1:87" ht="30">
      <c r="A9" s="23">
        <v>2014</v>
      </c>
      <c r="B9" s="24"/>
      <c r="C9" s="24"/>
      <c r="E9" s="23">
        <v>2013</v>
      </c>
      <c r="F9" s="24"/>
      <c r="G9" s="26"/>
      <c r="H9" s="26"/>
      <c r="J9" t="s">
        <v>412</v>
      </c>
      <c r="P9" s="30" t="s">
        <v>423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P9" s="28" t="s">
        <v>435</v>
      </c>
      <c r="AQ9" s="35">
        <v>45</v>
      </c>
      <c r="AS9" s="266"/>
      <c r="AT9" s="27" t="s">
        <v>458</v>
      </c>
      <c r="AU9" s="35">
        <v>0</v>
      </c>
      <c r="AV9" s="35">
        <v>0</v>
      </c>
      <c r="AW9" s="35">
        <v>0</v>
      </c>
      <c r="AX9" s="35">
        <v>0</v>
      </c>
      <c r="AY9" s="35">
        <v>0</v>
      </c>
      <c r="AZ9" s="35">
        <v>0</v>
      </c>
      <c r="BA9" s="35">
        <v>0</v>
      </c>
      <c r="BB9" s="35">
        <v>0</v>
      </c>
      <c r="BC9" s="35">
        <v>0</v>
      </c>
      <c r="CA9" t="s">
        <v>98</v>
      </c>
    </row>
    <row r="10" spans="1:87" ht="30">
      <c r="A10" s="23">
        <v>2015</v>
      </c>
      <c r="B10" s="24"/>
      <c r="C10" s="24"/>
      <c r="E10" s="23">
        <v>2014</v>
      </c>
      <c r="F10" s="24"/>
      <c r="G10" s="26"/>
      <c r="H10" s="26"/>
      <c r="P10" s="30" t="s">
        <v>424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P10" s="87" t="s">
        <v>446</v>
      </c>
      <c r="AQ10" s="33"/>
      <c r="AS10" s="266" t="s">
        <v>459</v>
      </c>
      <c r="AT10" s="266"/>
      <c r="AU10" s="35">
        <v>0</v>
      </c>
      <c r="AV10" s="35">
        <v>0</v>
      </c>
      <c r="AW10" s="35">
        <v>0</v>
      </c>
      <c r="AX10" s="35">
        <v>0</v>
      </c>
      <c r="AY10" s="35">
        <v>0</v>
      </c>
      <c r="AZ10" s="35">
        <v>0</v>
      </c>
      <c r="BA10" s="35">
        <v>0</v>
      </c>
      <c r="BB10" s="35">
        <v>0</v>
      </c>
      <c r="BC10" s="35">
        <v>0</v>
      </c>
    </row>
    <row r="11" spans="1:87" ht="51">
      <c r="A11" s="23">
        <v>2016</v>
      </c>
      <c r="B11" s="24"/>
      <c r="C11" s="24"/>
      <c r="E11" s="23">
        <v>2015</v>
      </c>
      <c r="F11" s="24"/>
      <c r="G11" s="26"/>
      <c r="H11" s="26"/>
      <c r="P11" s="30" t="s">
        <v>425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P11" s="28" t="s">
        <v>448</v>
      </c>
      <c r="AQ11" s="196">
        <v>1</v>
      </c>
      <c r="AS11" s="266" t="s">
        <v>460</v>
      </c>
      <c r="AT11" s="266"/>
      <c r="AU11" s="35">
        <v>0</v>
      </c>
      <c r="AV11" s="35">
        <v>0</v>
      </c>
      <c r="AW11" s="35">
        <v>0</v>
      </c>
      <c r="AX11" s="35">
        <v>0</v>
      </c>
      <c r="AY11" s="35">
        <v>0</v>
      </c>
      <c r="AZ11" s="35">
        <v>0</v>
      </c>
      <c r="BA11" s="35">
        <v>0</v>
      </c>
      <c r="BB11" s="35">
        <v>0</v>
      </c>
      <c r="BC11" s="35">
        <v>0</v>
      </c>
    </row>
    <row r="12" spans="1:87" ht="76.5">
      <c r="A12" s="23">
        <v>2017</v>
      </c>
      <c r="B12" s="24"/>
      <c r="C12" s="24"/>
      <c r="E12" s="23">
        <v>2016</v>
      </c>
      <c r="F12" s="24"/>
      <c r="G12" s="26"/>
      <c r="H12" s="26"/>
      <c r="P12" s="30" t="s">
        <v>426</v>
      </c>
      <c r="Q12" s="31">
        <v>1</v>
      </c>
      <c r="R12" s="31">
        <v>1</v>
      </c>
      <c r="S12" s="31">
        <v>1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P12" s="28" t="s">
        <v>449</v>
      </c>
      <c r="AQ12" s="196">
        <v>34</v>
      </c>
      <c r="AS12" s="266" t="s">
        <v>461</v>
      </c>
      <c r="AT12" s="266"/>
      <c r="AU12" s="35">
        <v>0</v>
      </c>
      <c r="AV12" s="35">
        <v>0</v>
      </c>
      <c r="AW12" s="35">
        <v>0</v>
      </c>
      <c r="AX12" s="35">
        <v>0</v>
      </c>
      <c r="AY12" s="35">
        <v>0</v>
      </c>
      <c r="AZ12" s="35">
        <v>0</v>
      </c>
      <c r="BA12" s="35">
        <v>0</v>
      </c>
      <c r="BB12" s="35">
        <v>0</v>
      </c>
      <c r="BC12" s="35">
        <v>0</v>
      </c>
    </row>
    <row r="13" spans="1:87">
      <c r="A13" t="s">
        <v>129</v>
      </c>
      <c r="E13" s="23">
        <v>2017</v>
      </c>
      <c r="F13" s="24"/>
      <c r="G13" s="26"/>
      <c r="H13" s="26"/>
      <c r="P13" t="s">
        <v>98</v>
      </c>
      <c r="AP13" s="28" t="s">
        <v>436</v>
      </c>
      <c r="AQ13" s="35">
        <v>0</v>
      </c>
      <c r="AS13" s="266" t="s">
        <v>462</v>
      </c>
      <c r="AT13" s="266"/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C13" s="35">
        <v>0</v>
      </c>
    </row>
    <row r="14" spans="1:87">
      <c r="E14" t="s">
        <v>401</v>
      </c>
      <c r="AP14" s="28" t="s">
        <v>437</v>
      </c>
      <c r="AQ14" s="35">
        <v>0</v>
      </c>
      <c r="AS14" t="s">
        <v>463</v>
      </c>
    </row>
    <row r="15" spans="1:87">
      <c r="AP15" s="87" t="s">
        <v>438</v>
      </c>
      <c r="AQ15" s="27"/>
    </row>
    <row r="16" spans="1:87">
      <c r="AP16" s="28" t="s">
        <v>439</v>
      </c>
      <c r="AQ16" s="35">
        <v>0</v>
      </c>
    </row>
    <row r="17" spans="42:43">
      <c r="AP17" s="28" t="s">
        <v>440</v>
      </c>
      <c r="AQ17" s="35">
        <v>0</v>
      </c>
    </row>
    <row r="18" spans="42:43">
      <c r="AP18" s="28" t="s">
        <v>441</v>
      </c>
      <c r="AQ18" s="35">
        <v>0</v>
      </c>
    </row>
    <row r="19" spans="42:43">
      <c r="AP19" s="28" t="s">
        <v>442</v>
      </c>
      <c r="AQ19" s="196">
        <v>0</v>
      </c>
    </row>
    <row r="20" spans="42:43">
      <c r="AP20" s="28" t="s">
        <v>443</v>
      </c>
      <c r="AQ20" s="196">
        <v>0</v>
      </c>
    </row>
    <row r="21" spans="42:43">
      <c r="AP21" s="28" t="s">
        <v>444</v>
      </c>
      <c r="AQ21" s="35">
        <v>0</v>
      </c>
    </row>
    <row r="22" spans="42:43">
      <c r="AP22" t="s">
        <v>98</v>
      </c>
    </row>
  </sheetData>
  <sheetProtection password="D211" sheet="1" objects="1" scenarios="1"/>
  <mergeCells count="36">
    <mergeCell ref="AG2:AN2"/>
    <mergeCell ref="P1:AN1"/>
    <mergeCell ref="AS4:AS6"/>
    <mergeCell ref="AS7:AS9"/>
    <mergeCell ref="CB2:CI2"/>
    <mergeCell ref="BP8:BY8"/>
    <mergeCell ref="CA2:CA3"/>
    <mergeCell ref="CA1:CD1"/>
    <mergeCell ref="BE2:BE3"/>
    <mergeCell ref="BE1:BN1"/>
    <mergeCell ref="BP2:BP3"/>
    <mergeCell ref="BQ2:BY2"/>
    <mergeCell ref="BP1:BY1"/>
    <mergeCell ref="P2:P3"/>
    <mergeCell ref="Q2:X2"/>
    <mergeCell ref="Y2:AF2"/>
    <mergeCell ref="AS13:AT13"/>
    <mergeCell ref="AS1:BC1"/>
    <mergeCell ref="BF2:BN2"/>
    <mergeCell ref="AP1:AQ1"/>
    <mergeCell ref="AS2:AT3"/>
    <mergeCell ref="AU2:BC2"/>
    <mergeCell ref="AS10:AT10"/>
    <mergeCell ref="AS11:AT11"/>
    <mergeCell ref="AS12:AT12"/>
    <mergeCell ref="J4:J5"/>
    <mergeCell ref="J6:K6"/>
    <mergeCell ref="J7:K7"/>
    <mergeCell ref="J8:K8"/>
    <mergeCell ref="J3:K3"/>
    <mergeCell ref="J1:N1"/>
    <mergeCell ref="A1:C1"/>
    <mergeCell ref="F2:H2"/>
    <mergeCell ref="E2:E3"/>
    <mergeCell ref="E1:H1"/>
    <mergeCell ref="J2:N2"/>
  </mergeCells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24"/>
  <sheetViews>
    <sheetView zoomScaleNormal="100" workbookViewId="0">
      <selection activeCell="AD11" sqref="AD11"/>
    </sheetView>
  </sheetViews>
  <sheetFormatPr defaultRowHeight="15"/>
  <cols>
    <col min="1" max="1" width="7.140625" customWidth="1"/>
    <col min="2" max="2" width="13.42578125" customWidth="1"/>
    <col min="3" max="3" width="11.140625" customWidth="1"/>
    <col min="4" max="4" width="11.42578125" customWidth="1"/>
    <col min="6" max="6" width="7.7109375" customWidth="1"/>
    <col min="8" max="8" width="8.28515625" customWidth="1"/>
    <col min="10" max="10" width="8.28515625" customWidth="1"/>
    <col min="12" max="12" width="29.85546875" customWidth="1"/>
    <col min="14" max="14" width="11" customWidth="1"/>
    <col min="15" max="15" width="11.42578125" customWidth="1"/>
    <col min="16" max="16" width="11.140625" customWidth="1"/>
    <col min="17" max="17" width="10.7109375" customWidth="1"/>
    <col min="18" max="18" width="10.140625" customWidth="1"/>
    <col min="23" max="23" width="9.85546875" customWidth="1"/>
    <col min="24" max="24" width="9.140625" customWidth="1"/>
    <col min="27" max="27" width="9.140625" customWidth="1"/>
    <col min="28" max="28" width="10.5703125" customWidth="1"/>
    <col min="31" max="31" width="10.28515625" customWidth="1"/>
    <col min="34" max="34" width="10" customWidth="1"/>
    <col min="36" max="36" width="8.85546875" customWidth="1"/>
    <col min="38" max="38" width="9" customWidth="1"/>
    <col min="40" max="40" width="9.5703125" customWidth="1"/>
  </cols>
  <sheetData>
    <row r="1" spans="1:45">
      <c r="A1" s="205" t="s">
        <v>20</v>
      </c>
      <c r="B1" s="205"/>
      <c r="C1" s="205"/>
      <c r="D1" s="205"/>
      <c r="E1" s="205"/>
      <c r="F1" s="205"/>
      <c r="G1" s="205"/>
      <c r="H1" s="205"/>
      <c r="I1" s="205"/>
      <c r="J1" s="205"/>
      <c r="L1" s="205" t="s">
        <v>25</v>
      </c>
      <c r="M1" s="205"/>
      <c r="N1" s="205"/>
      <c r="O1" s="205"/>
      <c r="P1" s="205"/>
      <c r="Q1" s="205"/>
      <c r="R1" s="205"/>
      <c r="Y1" s="212" t="s">
        <v>493</v>
      </c>
      <c r="Z1" s="212"/>
      <c r="AA1" s="212"/>
      <c r="AB1" s="212"/>
      <c r="AC1" s="212"/>
      <c r="AD1" s="212"/>
      <c r="AE1" s="212"/>
      <c r="AF1" s="212"/>
      <c r="AG1" s="212"/>
      <c r="AH1" s="212"/>
      <c r="AJ1" s="212" t="s">
        <v>494</v>
      </c>
      <c r="AK1" s="212"/>
      <c r="AL1" s="212"/>
      <c r="AM1" s="212"/>
      <c r="AN1" s="212"/>
      <c r="AO1" s="212"/>
      <c r="AP1" s="212"/>
      <c r="AQ1" s="212"/>
      <c r="AR1" s="212"/>
      <c r="AS1" s="212"/>
    </row>
    <row r="2" spans="1:45">
      <c r="A2" s="217" t="s">
        <v>40</v>
      </c>
      <c r="B2" s="217" t="s">
        <v>21</v>
      </c>
      <c r="C2" s="217"/>
      <c r="D2" s="217"/>
      <c r="E2" s="217" t="s">
        <v>24</v>
      </c>
      <c r="F2" s="217"/>
      <c r="G2" s="217"/>
      <c r="H2" s="217"/>
      <c r="I2" s="217"/>
      <c r="J2" s="217"/>
      <c r="L2" s="43"/>
      <c r="M2" s="43"/>
      <c r="N2" s="43">
        <v>2008</v>
      </c>
      <c r="O2" s="43">
        <v>2009</v>
      </c>
      <c r="P2" s="43">
        <v>2010</v>
      </c>
      <c r="Q2" s="43">
        <v>2011</v>
      </c>
      <c r="R2" s="43">
        <v>2012</v>
      </c>
      <c r="S2" s="43">
        <v>2013</v>
      </c>
      <c r="T2" s="43">
        <v>2014</v>
      </c>
      <c r="U2" s="43">
        <v>2015</v>
      </c>
      <c r="V2" s="43">
        <v>2016</v>
      </c>
      <c r="W2" s="43">
        <v>2017</v>
      </c>
      <c r="Y2" s="213" t="s">
        <v>40</v>
      </c>
      <c r="Z2" s="214" t="s">
        <v>38</v>
      </c>
      <c r="AA2" s="214"/>
      <c r="AB2" s="214"/>
      <c r="AC2" s="215" t="s">
        <v>39</v>
      </c>
      <c r="AD2" s="215"/>
      <c r="AE2" s="215"/>
      <c r="AF2" s="215"/>
      <c r="AG2" s="215"/>
      <c r="AH2" s="215"/>
      <c r="AJ2" s="213" t="s">
        <v>40</v>
      </c>
      <c r="AK2" s="213" t="s">
        <v>41</v>
      </c>
      <c r="AL2" s="213"/>
      <c r="AM2" s="213"/>
      <c r="AN2" s="213" t="s">
        <v>42</v>
      </c>
      <c r="AO2" s="213"/>
      <c r="AP2" s="213"/>
      <c r="AQ2" s="213"/>
      <c r="AR2" s="213"/>
      <c r="AS2" s="213"/>
    </row>
    <row r="3" spans="1:45" ht="30">
      <c r="A3" s="217"/>
      <c r="B3" s="43" t="s">
        <v>4</v>
      </c>
      <c r="C3" s="43" t="s">
        <v>6</v>
      </c>
      <c r="D3" s="43" t="s">
        <v>22</v>
      </c>
      <c r="E3" s="217" t="s">
        <v>4</v>
      </c>
      <c r="F3" s="217"/>
      <c r="G3" s="217" t="s">
        <v>6</v>
      </c>
      <c r="H3" s="217"/>
      <c r="I3" s="217" t="s">
        <v>22</v>
      </c>
      <c r="J3" s="217"/>
      <c r="L3" s="44" t="s">
        <v>36</v>
      </c>
      <c r="M3" s="43" t="s">
        <v>2</v>
      </c>
      <c r="N3" s="43">
        <f>N4+N6+N8+N10+N12+N14+N16+N18+N20+N22</f>
        <v>87</v>
      </c>
      <c r="O3" s="43">
        <f t="shared" ref="O3:W3" si="0">O4+O6+O8+O10+O12+O14+O16+O18+O20+O22</f>
        <v>91</v>
      </c>
      <c r="P3" s="43">
        <f t="shared" si="0"/>
        <v>104</v>
      </c>
      <c r="Q3" s="43">
        <f t="shared" si="0"/>
        <v>131</v>
      </c>
      <c r="R3" s="43">
        <f t="shared" si="0"/>
        <v>91</v>
      </c>
      <c r="S3" s="43">
        <f t="shared" si="0"/>
        <v>0</v>
      </c>
      <c r="T3" s="43">
        <f t="shared" si="0"/>
        <v>0</v>
      </c>
      <c r="U3" s="43">
        <f t="shared" si="0"/>
        <v>0</v>
      </c>
      <c r="V3" s="43">
        <f t="shared" si="0"/>
        <v>0</v>
      </c>
      <c r="W3" s="43">
        <f t="shared" si="0"/>
        <v>0</v>
      </c>
      <c r="Y3" s="213"/>
      <c r="Z3" s="213" t="s">
        <v>2</v>
      </c>
      <c r="AA3" s="213"/>
      <c r="AB3" s="213"/>
      <c r="AC3" s="213" t="s">
        <v>2</v>
      </c>
      <c r="AD3" s="213"/>
      <c r="AE3" s="213"/>
      <c r="AF3" s="213" t="s">
        <v>5</v>
      </c>
      <c r="AG3" s="213"/>
      <c r="AH3" s="213"/>
      <c r="AJ3" s="213"/>
      <c r="AK3" s="42" t="s">
        <v>4</v>
      </c>
      <c r="AL3" s="42" t="s">
        <v>6</v>
      </c>
      <c r="AM3" s="42" t="s">
        <v>22</v>
      </c>
      <c r="AN3" s="213" t="s">
        <v>4</v>
      </c>
      <c r="AO3" s="213"/>
      <c r="AP3" s="213" t="s">
        <v>43</v>
      </c>
      <c r="AQ3" s="213"/>
      <c r="AR3" s="213" t="s">
        <v>22</v>
      </c>
      <c r="AS3" s="213"/>
    </row>
    <row r="4" spans="1:45">
      <c r="A4" s="217"/>
      <c r="B4" s="43" t="s">
        <v>2</v>
      </c>
      <c r="C4" s="43" t="s">
        <v>2</v>
      </c>
      <c r="D4" s="43" t="s">
        <v>2</v>
      </c>
      <c r="E4" s="43" t="s">
        <v>2</v>
      </c>
      <c r="F4" s="43" t="s">
        <v>5</v>
      </c>
      <c r="G4" s="43" t="s">
        <v>2</v>
      </c>
      <c r="H4" s="43" t="s">
        <v>5</v>
      </c>
      <c r="I4" s="43" t="s">
        <v>2</v>
      </c>
      <c r="J4" s="43" t="s">
        <v>5</v>
      </c>
      <c r="L4" s="216" t="s">
        <v>26</v>
      </c>
      <c r="M4" s="21" t="s">
        <v>2</v>
      </c>
      <c r="N4" s="10">
        <v>1</v>
      </c>
      <c r="O4" s="10">
        <v>4</v>
      </c>
      <c r="P4" s="10">
        <v>0</v>
      </c>
      <c r="Q4" s="10">
        <v>1</v>
      </c>
      <c r="R4" s="10">
        <v>3</v>
      </c>
      <c r="S4" s="10"/>
      <c r="T4" s="10"/>
      <c r="U4" s="10"/>
      <c r="V4" s="10"/>
      <c r="W4" s="10"/>
      <c r="Y4" s="213"/>
      <c r="Z4" s="42" t="s">
        <v>4</v>
      </c>
      <c r="AA4" s="42" t="s">
        <v>6</v>
      </c>
      <c r="AB4" s="42" t="s">
        <v>22</v>
      </c>
      <c r="AC4" s="42" t="s">
        <v>4</v>
      </c>
      <c r="AD4" s="42" t="s">
        <v>6</v>
      </c>
      <c r="AE4" s="42" t="s">
        <v>22</v>
      </c>
      <c r="AF4" s="42" t="s">
        <v>37</v>
      </c>
      <c r="AG4" s="42" t="s">
        <v>6</v>
      </c>
      <c r="AH4" s="42" t="s">
        <v>22</v>
      </c>
      <c r="AJ4" s="213"/>
      <c r="AK4" s="42" t="s">
        <v>2</v>
      </c>
      <c r="AL4" s="42" t="s">
        <v>2</v>
      </c>
      <c r="AM4" s="42" t="s">
        <v>2</v>
      </c>
      <c r="AN4" s="42" t="s">
        <v>2</v>
      </c>
      <c r="AO4" s="42" t="s">
        <v>5</v>
      </c>
      <c r="AP4" s="42" t="s">
        <v>2</v>
      </c>
      <c r="AQ4" s="42" t="s">
        <v>5</v>
      </c>
      <c r="AR4" s="42" t="s">
        <v>2</v>
      </c>
      <c r="AS4" s="42" t="s">
        <v>5</v>
      </c>
    </row>
    <row r="5" spans="1:45">
      <c r="A5" s="21">
        <v>2008</v>
      </c>
      <c r="B5" s="10">
        <v>282</v>
      </c>
      <c r="C5" s="10">
        <v>289</v>
      </c>
      <c r="D5" s="132">
        <f>B5+C5</f>
        <v>571</v>
      </c>
      <c r="E5" s="10">
        <v>48</v>
      </c>
      <c r="F5" s="131">
        <f>E5/B5</f>
        <v>0.1702127659574468</v>
      </c>
      <c r="G5" s="10">
        <v>39</v>
      </c>
      <c r="H5" s="131">
        <f>G5/C5</f>
        <v>0.13494809688581316</v>
      </c>
      <c r="I5" s="132">
        <f>E5+G5</f>
        <v>87</v>
      </c>
      <c r="J5" s="131">
        <f>I5/D5</f>
        <v>0.15236427320490367</v>
      </c>
      <c r="L5" s="216"/>
      <c r="M5" s="21" t="s">
        <v>5</v>
      </c>
      <c r="N5" s="131">
        <f>N4/N$3</f>
        <v>1.1494252873563218E-2</v>
      </c>
      <c r="O5" s="131">
        <f t="shared" ref="O5:W5" si="1">O4/O$3</f>
        <v>4.3956043956043959E-2</v>
      </c>
      <c r="P5" s="131">
        <f t="shared" si="1"/>
        <v>0</v>
      </c>
      <c r="Q5" s="131">
        <f t="shared" si="1"/>
        <v>7.6335877862595417E-3</v>
      </c>
      <c r="R5" s="131">
        <f t="shared" si="1"/>
        <v>3.2967032967032968E-2</v>
      </c>
      <c r="S5" s="131" t="e">
        <f t="shared" si="1"/>
        <v>#DIV/0!</v>
      </c>
      <c r="T5" s="131" t="e">
        <f t="shared" si="1"/>
        <v>#DIV/0!</v>
      </c>
      <c r="U5" s="131" t="e">
        <f t="shared" si="1"/>
        <v>#DIV/0!</v>
      </c>
      <c r="V5" s="131" t="e">
        <f t="shared" si="1"/>
        <v>#DIV/0!</v>
      </c>
      <c r="W5" s="131" t="e">
        <f t="shared" si="1"/>
        <v>#DIV/0!</v>
      </c>
      <c r="Y5" s="12">
        <v>2008</v>
      </c>
      <c r="Z5" s="10">
        <v>48</v>
      </c>
      <c r="AA5" s="10">
        <v>39</v>
      </c>
      <c r="AB5" s="133">
        <f>Z5+AA5</f>
        <v>87</v>
      </c>
      <c r="AC5" s="10">
        <v>3</v>
      </c>
      <c r="AD5" s="10">
        <v>2</v>
      </c>
      <c r="AE5" s="133">
        <f>AC5+AD5</f>
        <v>5</v>
      </c>
      <c r="AF5" s="134">
        <f>AC5/Z5</f>
        <v>6.25E-2</v>
      </c>
      <c r="AG5" s="134">
        <f t="shared" ref="AG5:AH5" si="2">AD5/AA5</f>
        <v>5.128205128205128E-2</v>
      </c>
      <c r="AH5" s="134">
        <f t="shared" si="2"/>
        <v>5.7471264367816091E-2</v>
      </c>
      <c r="AJ5" s="12">
        <v>2008</v>
      </c>
      <c r="AK5" s="10">
        <v>80</v>
      </c>
      <c r="AL5" s="10">
        <v>82</v>
      </c>
      <c r="AM5" s="133">
        <f>AK5+AL5</f>
        <v>162</v>
      </c>
      <c r="AN5" s="10">
        <v>1</v>
      </c>
      <c r="AO5" s="134">
        <f>AN5/AK5</f>
        <v>1.2500000000000001E-2</v>
      </c>
      <c r="AP5" s="10">
        <v>1</v>
      </c>
      <c r="AQ5" s="134">
        <f>AP5/AL5</f>
        <v>1.2195121951219513E-2</v>
      </c>
      <c r="AR5" s="133">
        <f>AN5+AP5</f>
        <v>2</v>
      </c>
      <c r="AS5" s="134">
        <f>AR5/AM5</f>
        <v>1.2345679012345678E-2</v>
      </c>
    </row>
    <row r="6" spans="1:45">
      <c r="A6" s="21">
        <v>2009</v>
      </c>
      <c r="B6" s="10">
        <v>351</v>
      </c>
      <c r="C6" s="10">
        <v>227</v>
      </c>
      <c r="D6" s="132">
        <f t="shared" ref="D6:D14" si="3">B6+C6</f>
        <v>578</v>
      </c>
      <c r="E6" s="10">
        <v>57</v>
      </c>
      <c r="F6" s="131">
        <f t="shared" ref="F6:F14" si="4">E6/B6</f>
        <v>0.1623931623931624</v>
      </c>
      <c r="G6" s="10">
        <v>34</v>
      </c>
      <c r="H6" s="131">
        <f t="shared" ref="H6:H14" si="5">G6/C6</f>
        <v>0.14977973568281938</v>
      </c>
      <c r="I6" s="132">
        <f t="shared" ref="I6:I14" si="6">E6+G6</f>
        <v>91</v>
      </c>
      <c r="J6" s="131">
        <f t="shared" ref="J6:J14" si="7">I6/D6</f>
        <v>0.157439446366782</v>
      </c>
      <c r="L6" s="216" t="s">
        <v>27</v>
      </c>
      <c r="M6" s="21" t="s">
        <v>2</v>
      </c>
      <c r="N6" s="10">
        <v>22</v>
      </c>
      <c r="O6" s="10">
        <v>23</v>
      </c>
      <c r="P6" s="10">
        <v>11</v>
      </c>
      <c r="Q6" s="10">
        <v>16</v>
      </c>
      <c r="R6" s="10">
        <v>6</v>
      </c>
      <c r="S6" s="10"/>
      <c r="T6" s="10"/>
      <c r="U6" s="10"/>
      <c r="V6" s="10"/>
      <c r="W6" s="10"/>
      <c r="Y6" s="12">
        <v>2009</v>
      </c>
      <c r="Z6" s="10">
        <v>57</v>
      </c>
      <c r="AA6" s="10">
        <v>34</v>
      </c>
      <c r="AB6" s="133">
        <f t="shared" ref="AB6:AB14" si="8">Z6+AA6</f>
        <v>91</v>
      </c>
      <c r="AC6" s="10">
        <v>6</v>
      </c>
      <c r="AD6" s="10">
        <v>3</v>
      </c>
      <c r="AE6" s="133">
        <f t="shared" ref="AE6:AE14" si="9">AC6+AD6</f>
        <v>9</v>
      </c>
      <c r="AF6" s="134">
        <f t="shared" ref="AF6:AF8" si="10">AC6/Z6</f>
        <v>0.10526315789473684</v>
      </c>
      <c r="AG6" s="134">
        <f t="shared" ref="AG6:AG8" si="11">AD6/AA6</f>
        <v>8.8235294117647065E-2</v>
      </c>
      <c r="AH6" s="134">
        <f t="shared" ref="AH6:AH8" si="12">AE6/AB6</f>
        <v>9.8901098901098897E-2</v>
      </c>
      <c r="AJ6" s="12">
        <v>2009</v>
      </c>
      <c r="AK6" s="10">
        <v>77</v>
      </c>
      <c r="AL6" s="10">
        <v>77</v>
      </c>
      <c r="AM6" s="133">
        <f t="shared" ref="AM6:AM14" si="13">AK6+AL6</f>
        <v>154</v>
      </c>
      <c r="AN6" s="10">
        <v>1</v>
      </c>
      <c r="AO6" s="134">
        <f t="shared" ref="AO6:AO14" si="14">AN6/AK6</f>
        <v>1.2987012987012988E-2</v>
      </c>
      <c r="AP6" s="10">
        <v>0</v>
      </c>
      <c r="AQ6" s="134">
        <f t="shared" ref="AQ6:AQ14" si="15">AP6/AL6</f>
        <v>0</v>
      </c>
      <c r="AR6" s="133">
        <f t="shared" ref="AR6:AR14" si="16">AN6+AP6</f>
        <v>1</v>
      </c>
      <c r="AS6" s="134">
        <f t="shared" ref="AS6:AS14" si="17">AR6/AM6</f>
        <v>6.4935064935064939E-3</v>
      </c>
    </row>
    <row r="7" spans="1:45">
      <c r="A7" s="21">
        <v>2010</v>
      </c>
      <c r="B7" s="10">
        <v>284</v>
      </c>
      <c r="C7" s="10">
        <v>309</v>
      </c>
      <c r="D7" s="132">
        <f t="shared" si="3"/>
        <v>593</v>
      </c>
      <c r="E7" s="10">
        <v>57</v>
      </c>
      <c r="F7" s="131">
        <f t="shared" si="4"/>
        <v>0.20070422535211269</v>
      </c>
      <c r="G7" s="10">
        <v>47</v>
      </c>
      <c r="H7" s="131">
        <f t="shared" si="5"/>
        <v>0.15210355987055016</v>
      </c>
      <c r="I7" s="132">
        <f t="shared" si="6"/>
        <v>104</v>
      </c>
      <c r="J7" s="131">
        <f t="shared" si="7"/>
        <v>0.17537942664418213</v>
      </c>
      <c r="L7" s="216"/>
      <c r="M7" s="21" t="s">
        <v>5</v>
      </c>
      <c r="N7" s="131">
        <f>N6/N$3</f>
        <v>0.25287356321839083</v>
      </c>
      <c r="O7" s="131">
        <f t="shared" ref="O7" si="18">O6/O$3</f>
        <v>0.25274725274725274</v>
      </c>
      <c r="P7" s="131">
        <f t="shared" ref="P7" si="19">P6/P$3</f>
        <v>0.10576923076923077</v>
      </c>
      <c r="Q7" s="131">
        <f t="shared" ref="Q7:V7" si="20">Q6/Q$3</f>
        <v>0.12213740458015267</v>
      </c>
      <c r="R7" s="131">
        <f t="shared" si="20"/>
        <v>6.5934065934065936E-2</v>
      </c>
      <c r="S7" s="131" t="e">
        <f t="shared" si="20"/>
        <v>#DIV/0!</v>
      </c>
      <c r="T7" s="131" t="e">
        <f t="shared" si="20"/>
        <v>#DIV/0!</v>
      </c>
      <c r="U7" s="131" t="e">
        <f t="shared" si="20"/>
        <v>#DIV/0!</v>
      </c>
      <c r="V7" s="131" t="e">
        <f t="shared" si="20"/>
        <v>#DIV/0!</v>
      </c>
      <c r="W7" s="131" t="e">
        <f t="shared" ref="W7" si="21">W6/W$3</f>
        <v>#DIV/0!</v>
      </c>
      <c r="Y7" s="12">
        <v>2010</v>
      </c>
      <c r="Z7" s="10">
        <v>57</v>
      </c>
      <c r="AA7" s="10">
        <v>47</v>
      </c>
      <c r="AB7" s="133">
        <f t="shared" si="8"/>
        <v>104</v>
      </c>
      <c r="AC7" s="10">
        <v>7</v>
      </c>
      <c r="AD7" s="10">
        <v>1</v>
      </c>
      <c r="AE7" s="133">
        <f t="shared" si="9"/>
        <v>8</v>
      </c>
      <c r="AF7" s="134">
        <f t="shared" si="10"/>
        <v>0.12280701754385964</v>
      </c>
      <c r="AG7" s="134">
        <f t="shared" si="11"/>
        <v>2.1276595744680851E-2</v>
      </c>
      <c r="AH7" s="134">
        <f t="shared" si="12"/>
        <v>7.6923076923076927E-2</v>
      </c>
      <c r="AJ7" s="12">
        <v>2010</v>
      </c>
      <c r="AK7" s="10">
        <v>73</v>
      </c>
      <c r="AL7" s="10">
        <v>80</v>
      </c>
      <c r="AM7" s="133">
        <f t="shared" si="13"/>
        <v>153</v>
      </c>
      <c r="AN7" s="10">
        <v>0</v>
      </c>
      <c r="AO7" s="134">
        <f t="shared" si="14"/>
        <v>0</v>
      </c>
      <c r="AP7" s="10">
        <v>1</v>
      </c>
      <c r="AQ7" s="134">
        <f t="shared" si="15"/>
        <v>1.2500000000000001E-2</v>
      </c>
      <c r="AR7" s="133">
        <f t="shared" si="16"/>
        <v>1</v>
      </c>
      <c r="AS7" s="134">
        <f t="shared" si="17"/>
        <v>6.5359477124183009E-3</v>
      </c>
    </row>
    <row r="8" spans="1:45">
      <c r="A8" s="21">
        <v>2011</v>
      </c>
      <c r="B8" s="10">
        <v>369</v>
      </c>
      <c r="C8" s="10">
        <v>279</v>
      </c>
      <c r="D8" s="132">
        <f t="shared" si="3"/>
        <v>648</v>
      </c>
      <c r="E8" s="10">
        <v>73</v>
      </c>
      <c r="F8" s="131">
        <f t="shared" si="4"/>
        <v>0.19783197831978319</v>
      </c>
      <c r="G8" s="10">
        <v>62</v>
      </c>
      <c r="H8" s="131">
        <f t="shared" si="5"/>
        <v>0.22222222222222221</v>
      </c>
      <c r="I8" s="132">
        <f t="shared" si="6"/>
        <v>135</v>
      </c>
      <c r="J8" s="131">
        <f t="shared" si="7"/>
        <v>0.20833333333333334</v>
      </c>
      <c r="L8" s="216" t="s">
        <v>28</v>
      </c>
      <c r="M8" s="21" t="s">
        <v>2</v>
      </c>
      <c r="N8" s="10">
        <v>7</v>
      </c>
      <c r="O8" s="10">
        <v>9</v>
      </c>
      <c r="P8" s="10">
        <v>17</v>
      </c>
      <c r="Q8" s="10">
        <v>22</v>
      </c>
      <c r="R8" s="10">
        <v>17</v>
      </c>
      <c r="S8" s="10"/>
      <c r="T8" s="10"/>
      <c r="U8" s="10"/>
      <c r="V8" s="10"/>
      <c r="W8" s="10"/>
      <c r="Y8" s="12">
        <v>2011</v>
      </c>
      <c r="Z8" s="10">
        <v>73</v>
      </c>
      <c r="AA8" s="10">
        <v>62</v>
      </c>
      <c r="AB8" s="133">
        <f t="shared" si="8"/>
        <v>135</v>
      </c>
      <c r="AC8" s="10">
        <v>7</v>
      </c>
      <c r="AD8" s="10">
        <v>6</v>
      </c>
      <c r="AE8" s="133">
        <f t="shared" si="9"/>
        <v>13</v>
      </c>
      <c r="AF8" s="134">
        <f t="shared" si="10"/>
        <v>9.5890410958904104E-2</v>
      </c>
      <c r="AG8" s="134">
        <f t="shared" si="11"/>
        <v>9.6774193548387094E-2</v>
      </c>
      <c r="AH8" s="134">
        <f t="shared" si="12"/>
        <v>9.6296296296296297E-2</v>
      </c>
      <c r="AJ8" s="12">
        <v>2011</v>
      </c>
      <c r="AK8" s="10">
        <v>71</v>
      </c>
      <c r="AL8" s="10">
        <v>87</v>
      </c>
      <c r="AM8" s="133">
        <f t="shared" si="13"/>
        <v>158</v>
      </c>
      <c r="AN8" s="10">
        <v>0</v>
      </c>
      <c r="AO8" s="134">
        <f t="shared" si="14"/>
        <v>0</v>
      </c>
      <c r="AP8" s="10">
        <v>0</v>
      </c>
      <c r="AQ8" s="134">
        <f t="shared" si="15"/>
        <v>0</v>
      </c>
      <c r="AR8" s="133">
        <f t="shared" si="16"/>
        <v>0</v>
      </c>
      <c r="AS8" s="134">
        <f t="shared" si="17"/>
        <v>0</v>
      </c>
    </row>
    <row r="9" spans="1:45">
      <c r="A9" s="21">
        <v>2012</v>
      </c>
      <c r="B9" s="10">
        <v>365</v>
      </c>
      <c r="C9" s="10">
        <v>276</v>
      </c>
      <c r="D9" s="132">
        <f t="shared" si="3"/>
        <v>641</v>
      </c>
      <c r="E9" s="10">
        <v>52</v>
      </c>
      <c r="F9" s="131">
        <f t="shared" si="4"/>
        <v>0.14246575342465753</v>
      </c>
      <c r="G9" s="10">
        <v>39</v>
      </c>
      <c r="H9" s="131">
        <f t="shared" si="5"/>
        <v>0.14130434782608695</v>
      </c>
      <c r="I9" s="132">
        <f t="shared" si="6"/>
        <v>91</v>
      </c>
      <c r="J9" s="131">
        <f t="shared" si="7"/>
        <v>0.1419656786271451</v>
      </c>
      <c r="L9" s="216"/>
      <c r="M9" s="21" t="s">
        <v>5</v>
      </c>
      <c r="N9" s="131">
        <f>N8/N$3</f>
        <v>8.0459770114942528E-2</v>
      </c>
      <c r="O9" s="131">
        <f t="shared" ref="O9" si="22">O8/O$3</f>
        <v>9.8901098901098897E-2</v>
      </c>
      <c r="P9" s="131">
        <f t="shared" ref="P9" si="23">P8/P$3</f>
        <v>0.16346153846153846</v>
      </c>
      <c r="Q9" s="131">
        <f t="shared" ref="Q9:V9" si="24">Q8/Q$3</f>
        <v>0.16793893129770993</v>
      </c>
      <c r="R9" s="131">
        <f t="shared" si="24"/>
        <v>0.18681318681318682</v>
      </c>
      <c r="S9" s="131" t="e">
        <f t="shared" si="24"/>
        <v>#DIV/0!</v>
      </c>
      <c r="T9" s="131" t="e">
        <f t="shared" si="24"/>
        <v>#DIV/0!</v>
      </c>
      <c r="U9" s="131" t="e">
        <f t="shared" si="24"/>
        <v>#DIV/0!</v>
      </c>
      <c r="V9" s="131" t="e">
        <f t="shared" si="24"/>
        <v>#DIV/0!</v>
      </c>
      <c r="W9" s="131" t="e">
        <f t="shared" ref="W9" si="25">W8/W$3</f>
        <v>#DIV/0!</v>
      </c>
      <c r="Y9" s="12">
        <v>2012</v>
      </c>
      <c r="Z9" s="10">
        <v>52</v>
      </c>
      <c r="AA9" s="10">
        <v>39</v>
      </c>
      <c r="AB9" s="133">
        <f t="shared" si="8"/>
        <v>91</v>
      </c>
      <c r="AC9" s="10">
        <v>6</v>
      </c>
      <c r="AD9" s="10">
        <v>5</v>
      </c>
      <c r="AE9" s="133">
        <f t="shared" si="9"/>
        <v>11</v>
      </c>
      <c r="AF9" s="134">
        <f t="shared" ref="AF9:AF14" si="26">AC9/Z9</f>
        <v>0.11538461538461539</v>
      </c>
      <c r="AG9" s="134">
        <f t="shared" ref="AG9:AG14" si="27">AD9/AA9</f>
        <v>0.12820512820512819</v>
      </c>
      <c r="AH9" s="134">
        <f t="shared" ref="AH9:AH14" si="28">AE9/AB9</f>
        <v>0.12087912087912088</v>
      </c>
      <c r="AJ9" s="12">
        <v>2012</v>
      </c>
      <c r="AK9" s="10"/>
      <c r="AL9" s="10"/>
      <c r="AM9" s="133">
        <f t="shared" ref="AM9:AM13" si="29">AK9+AL9</f>
        <v>0</v>
      </c>
      <c r="AN9" s="10"/>
      <c r="AO9" s="134" t="e">
        <f t="shared" ref="AO9:AO13" si="30">AN9/AK9</f>
        <v>#DIV/0!</v>
      </c>
      <c r="AP9" s="10"/>
      <c r="AQ9" s="134" t="e">
        <f t="shared" ref="AQ9:AQ13" si="31">AP9/AL9</f>
        <v>#DIV/0!</v>
      </c>
      <c r="AR9" s="133">
        <f t="shared" ref="AR9:AR13" si="32">AN9+AP9</f>
        <v>0</v>
      </c>
      <c r="AS9" s="134" t="e">
        <f t="shared" ref="AS9:AS13" si="33">AR9/AM9</f>
        <v>#DIV/0!</v>
      </c>
    </row>
    <row r="10" spans="1:45">
      <c r="A10" s="21">
        <v>2013</v>
      </c>
      <c r="B10" s="10"/>
      <c r="C10" s="10"/>
      <c r="D10" s="132">
        <f t="shared" si="3"/>
        <v>0</v>
      </c>
      <c r="E10" s="10"/>
      <c r="F10" s="131" t="e">
        <f t="shared" si="4"/>
        <v>#DIV/0!</v>
      </c>
      <c r="G10" s="10"/>
      <c r="H10" s="131" t="e">
        <f t="shared" si="5"/>
        <v>#DIV/0!</v>
      </c>
      <c r="I10" s="132">
        <f t="shared" si="6"/>
        <v>0</v>
      </c>
      <c r="J10" s="131" t="e">
        <f t="shared" si="7"/>
        <v>#DIV/0!</v>
      </c>
      <c r="L10" s="216" t="s">
        <v>29</v>
      </c>
      <c r="M10" s="21" t="s">
        <v>2</v>
      </c>
      <c r="N10" s="10">
        <v>16</v>
      </c>
      <c r="O10" s="10">
        <v>10</v>
      </c>
      <c r="P10" s="10">
        <v>7</v>
      </c>
      <c r="Q10" s="10">
        <v>14</v>
      </c>
      <c r="R10" s="10">
        <v>6</v>
      </c>
      <c r="S10" s="10"/>
      <c r="T10" s="10"/>
      <c r="U10" s="10"/>
      <c r="V10" s="10"/>
      <c r="W10" s="10"/>
      <c r="Y10" s="12">
        <v>2013</v>
      </c>
      <c r="Z10" s="10"/>
      <c r="AA10" s="10"/>
      <c r="AB10" s="133">
        <f t="shared" si="8"/>
        <v>0</v>
      </c>
      <c r="AC10" s="10"/>
      <c r="AD10" s="10"/>
      <c r="AE10" s="133">
        <f t="shared" si="9"/>
        <v>0</v>
      </c>
      <c r="AF10" s="134" t="e">
        <f t="shared" si="26"/>
        <v>#DIV/0!</v>
      </c>
      <c r="AG10" s="134" t="e">
        <f t="shared" si="27"/>
        <v>#DIV/0!</v>
      </c>
      <c r="AH10" s="134" t="e">
        <f t="shared" si="28"/>
        <v>#DIV/0!</v>
      </c>
      <c r="AJ10" s="12">
        <v>2013</v>
      </c>
      <c r="AK10" s="10"/>
      <c r="AL10" s="10"/>
      <c r="AM10" s="133">
        <f t="shared" si="29"/>
        <v>0</v>
      </c>
      <c r="AN10" s="10"/>
      <c r="AO10" s="134" t="e">
        <f t="shared" si="30"/>
        <v>#DIV/0!</v>
      </c>
      <c r="AP10" s="10"/>
      <c r="AQ10" s="134" t="e">
        <f t="shared" si="31"/>
        <v>#DIV/0!</v>
      </c>
      <c r="AR10" s="133">
        <f t="shared" si="32"/>
        <v>0</v>
      </c>
      <c r="AS10" s="134" t="e">
        <f t="shared" si="33"/>
        <v>#DIV/0!</v>
      </c>
    </row>
    <row r="11" spans="1:45">
      <c r="A11" s="21">
        <v>2014</v>
      </c>
      <c r="B11" s="10"/>
      <c r="C11" s="10"/>
      <c r="D11" s="132">
        <f t="shared" si="3"/>
        <v>0</v>
      </c>
      <c r="E11" s="10"/>
      <c r="F11" s="131" t="e">
        <f t="shared" si="4"/>
        <v>#DIV/0!</v>
      </c>
      <c r="G11" s="10"/>
      <c r="H11" s="131" t="e">
        <f t="shared" si="5"/>
        <v>#DIV/0!</v>
      </c>
      <c r="I11" s="132">
        <f t="shared" si="6"/>
        <v>0</v>
      </c>
      <c r="J11" s="131" t="e">
        <f t="shared" si="7"/>
        <v>#DIV/0!</v>
      </c>
      <c r="L11" s="216"/>
      <c r="M11" s="21" t="s">
        <v>5</v>
      </c>
      <c r="N11" s="131">
        <f>N10/N$3</f>
        <v>0.18390804597701149</v>
      </c>
      <c r="O11" s="131">
        <f t="shared" ref="O11" si="34">O10/O$3</f>
        <v>0.10989010989010989</v>
      </c>
      <c r="P11" s="131">
        <f t="shared" ref="P11" si="35">P10/P$3</f>
        <v>6.7307692307692304E-2</v>
      </c>
      <c r="Q11" s="131">
        <f t="shared" ref="Q11:V11" si="36">Q10/Q$3</f>
        <v>0.10687022900763359</v>
      </c>
      <c r="R11" s="131">
        <f t="shared" si="36"/>
        <v>6.5934065934065936E-2</v>
      </c>
      <c r="S11" s="131" t="e">
        <f t="shared" si="36"/>
        <v>#DIV/0!</v>
      </c>
      <c r="T11" s="131" t="e">
        <f t="shared" si="36"/>
        <v>#DIV/0!</v>
      </c>
      <c r="U11" s="131" t="e">
        <f t="shared" si="36"/>
        <v>#DIV/0!</v>
      </c>
      <c r="V11" s="131" t="e">
        <f t="shared" si="36"/>
        <v>#DIV/0!</v>
      </c>
      <c r="W11" s="131" t="e">
        <f t="shared" ref="W11" si="37">W10/W$3</f>
        <v>#DIV/0!</v>
      </c>
      <c r="Y11" s="12">
        <v>2014</v>
      </c>
      <c r="Z11" s="10"/>
      <c r="AA11" s="10"/>
      <c r="AB11" s="133">
        <f t="shared" si="8"/>
        <v>0</v>
      </c>
      <c r="AC11" s="10"/>
      <c r="AD11" s="10"/>
      <c r="AE11" s="133">
        <f t="shared" si="9"/>
        <v>0</v>
      </c>
      <c r="AF11" s="134" t="e">
        <f t="shared" si="26"/>
        <v>#DIV/0!</v>
      </c>
      <c r="AG11" s="134" t="e">
        <f t="shared" si="27"/>
        <v>#DIV/0!</v>
      </c>
      <c r="AH11" s="134" t="e">
        <f t="shared" si="28"/>
        <v>#DIV/0!</v>
      </c>
      <c r="AJ11" s="12">
        <v>2014</v>
      </c>
      <c r="AK11" s="10"/>
      <c r="AL11" s="10"/>
      <c r="AM11" s="133">
        <f t="shared" si="29"/>
        <v>0</v>
      </c>
      <c r="AN11" s="10"/>
      <c r="AO11" s="134" t="e">
        <f t="shared" si="30"/>
        <v>#DIV/0!</v>
      </c>
      <c r="AP11" s="10"/>
      <c r="AQ11" s="134" t="e">
        <f t="shared" si="31"/>
        <v>#DIV/0!</v>
      </c>
      <c r="AR11" s="133">
        <f t="shared" si="32"/>
        <v>0</v>
      </c>
      <c r="AS11" s="134" t="e">
        <f t="shared" si="33"/>
        <v>#DIV/0!</v>
      </c>
    </row>
    <row r="12" spans="1:45">
      <c r="A12" s="21">
        <v>2015</v>
      </c>
      <c r="B12" s="10"/>
      <c r="C12" s="10"/>
      <c r="D12" s="132">
        <f t="shared" si="3"/>
        <v>0</v>
      </c>
      <c r="E12" s="10"/>
      <c r="F12" s="131" t="e">
        <f t="shared" si="4"/>
        <v>#DIV/0!</v>
      </c>
      <c r="G12" s="10"/>
      <c r="H12" s="131" t="e">
        <f t="shared" si="5"/>
        <v>#DIV/0!</v>
      </c>
      <c r="I12" s="132">
        <f t="shared" si="6"/>
        <v>0</v>
      </c>
      <c r="J12" s="131" t="e">
        <f t="shared" si="7"/>
        <v>#DIV/0!</v>
      </c>
      <c r="L12" s="216" t="s">
        <v>30</v>
      </c>
      <c r="M12" s="21" t="s">
        <v>2</v>
      </c>
      <c r="N12" s="10">
        <v>10</v>
      </c>
      <c r="O12" s="10">
        <v>5</v>
      </c>
      <c r="P12" s="10">
        <v>8</v>
      </c>
      <c r="Q12" s="10">
        <v>12</v>
      </c>
      <c r="R12" s="10">
        <v>9</v>
      </c>
      <c r="S12" s="10"/>
      <c r="T12" s="10"/>
      <c r="U12" s="10"/>
      <c r="V12" s="10"/>
      <c r="W12" s="10"/>
      <c r="Y12" s="12">
        <v>2015</v>
      </c>
      <c r="Z12" s="10"/>
      <c r="AA12" s="10"/>
      <c r="AB12" s="133">
        <f t="shared" si="8"/>
        <v>0</v>
      </c>
      <c r="AC12" s="10"/>
      <c r="AD12" s="10"/>
      <c r="AE12" s="133">
        <f t="shared" si="9"/>
        <v>0</v>
      </c>
      <c r="AF12" s="134" t="e">
        <f t="shared" si="26"/>
        <v>#DIV/0!</v>
      </c>
      <c r="AG12" s="134" t="e">
        <f t="shared" si="27"/>
        <v>#DIV/0!</v>
      </c>
      <c r="AH12" s="134" t="e">
        <f t="shared" si="28"/>
        <v>#DIV/0!</v>
      </c>
      <c r="AJ12" s="12">
        <v>2015</v>
      </c>
      <c r="AK12" s="10"/>
      <c r="AL12" s="10"/>
      <c r="AM12" s="133">
        <f t="shared" si="29"/>
        <v>0</v>
      </c>
      <c r="AN12" s="10"/>
      <c r="AO12" s="134" t="e">
        <f t="shared" si="30"/>
        <v>#DIV/0!</v>
      </c>
      <c r="AP12" s="10"/>
      <c r="AQ12" s="134" t="e">
        <f t="shared" si="31"/>
        <v>#DIV/0!</v>
      </c>
      <c r="AR12" s="133">
        <f t="shared" si="32"/>
        <v>0</v>
      </c>
      <c r="AS12" s="134" t="e">
        <f t="shared" si="33"/>
        <v>#DIV/0!</v>
      </c>
    </row>
    <row r="13" spans="1:45">
      <c r="A13" s="21">
        <v>2016</v>
      </c>
      <c r="B13" s="10"/>
      <c r="C13" s="10"/>
      <c r="D13" s="132">
        <f t="shared" si="3"/>
        <v>0</v>
      </c>
      <c r="E13" s="10"/>
      <c r="F13" s="131" t="e">
        <f t="shared" si="4"/>
        <v>#DIV/0!</v>
      </c>
      <c r="G13" s="10"/>
      <c r="H13" s="131" t="e">
        <f t="shared" si="5"/>
        <v>#DIV/0!</v>
      </c>
      <c r="I13" s="132">
        <f t="shared" si="6"/>
        <v>0</v>
      </c>
      <c r="J13" s="131" t="e">
        <f t="shared" si="7"/>
        <v>#DIV/0!</v>
      </c>
      <c r="L13" s="216"/>
      <c r="M13" s="21" t="s">
        <v>5</v>
      </c>
      <c r="N13" s="131">
        <f>N12/N$3</f>
        <v>0.11494252873563218</v>
      </c>
      <c r="O13" s="131">
        <f t="shared" ref="O13" si="38">O12/O$3</f>
        <v>5.4945054945054944E-2</v>
      </c>
      <c r="P13" s="131">
        <f t="shared" ref="P13" si="39">P12/P$3</f>
        <v>7.6923076923076927E-2</v>
      </c>
      <c r="Q13" s="131">
        <f t="shared" ref="Q13:V13" si="40">Q12/Q$3</f>
        <v>9.1603053435114504E-2</v>
      </c>
      <c r="R13" s="131">
        <f t="shared" si="40"/>
        <v>9.8901098901098897E-2</v>
      </c>
      <c r="S13" s="131" t="e">
        <f t="shared" si="40"/>
        <v>#DIV/0!</v>
      </c>
      <c r="T13" s="131" t="e">
        <f t="shared" si="40"/>
        <v>#DIV/0!</v>
      </c>
      <c r="U13" s="131" t="e">
        <f t="shared" si="40"/>
        <v>#DIV/0!</v>
      </c>
      <c r="V13" s="131" t="e">
        <f t="shared" si="40"/>
        <v>#DIV/0!</v>
      </c>
      <c r="W13" s="131" t="e">
        <f t="shared" ref="W13" si="41">W12/W$3</f>
        <v>#DIV/0!</v>
      </c>
      <c r="Y13" s="12">
        <v>2016</v>
      </c>
      <c r="Z13" s="10"/>
      <c r="AA13" s="10"/>
      <c r="AB13" s="133">
        <f t="shared" si="8"/>
        <v>0</v>
      </c>
      <c r="AC13" s="10"/>
      <c r="AD13" s="10"/>
      <c r="AE13" s="133">
        <f t="shared" si="9"/>
        <v>0</v>
      </c>
      <c r="AF13" s="134" t="e">
        <f t="shared" si="26"/>
        <v>#DIV/0!</v>
      </c>
      <c r="AG13" s="134" t="e">
        <f t="shared" si="27"/>
        <v>#DIV/0!</v>
      </c>
      <c r="AH13" s="134" t="e">
        <f t="shared" si="28"/>
        <v>#DIV/0!</v>
      </c>
      <c r="AJ13" s="12">
        <v>2016</v>
      </c>
      <c r="AK13" s="10"/>
      <c r="AL13" s="10"/>
      <c r="AM13" s="133">
        <f t="shared" si="29"/>
        <v>0</v>
      </c>
      <c r="AN13" s="10"/>
      <c r="AO13" s="134" t="e">
        <f t="shared" si="30"/>
        <v>#DIV/0!</v>
      </c>
      <c r="AP13" s="10"/>
      <c r="AQ13" s="134" t="e">
        <f t="shared" si="31"/>
        <v>#DIV/0!</v>
      </c>
      <c r="AR13" s="133">
        <f t="shared" si="32"/>
        <v>0</v>
      </c>
      <c r="AS13" s="134" t="e">
        <f t="shared" si="33"/>
        <v>#DIV/0!</v>
      </c>
    </row>
    <row r="14" spans="1:45">
      <c r="A14" s="21">
        <v>2017</v>
      </c>
      <c r="B14" s="10"/>
      <c r="C14" s="10"/>
      <c r="D14" s="132">
        <f t="shared" si="3"/>
        <v>0</v>
      </c>
      <c r="E14" s="10"/>
      <c r="F14" s="131" t="e">
        <f t="shared" si="4"/>
        <v>#DIV/0!</v>
      </c>
      <c r="G14" s="10"/>
      <c r="H14" s="131" t="e">
        <f t="shared" si="5"/>
        <v>#DIV/0!</v>
      </c>
      <c r="I14" s="132">
        <f t="shared" si="6"/>
        <v>0</v>
      </c>
      <c r="J14" s="131" t="e">
        <f t="shared" si="7"/>
        <v>#DIV/0!</v>
      </c>
      <c r="L14" s="216" t="s">
        <v>31</v>
      </c>
      <c r="M14" s="21" t="s">
        <v>2</v>
      </c>
      <c r="N14" s="10">
        <v>2</v>
      </c>
      <c r="O14" s="10">
        <v>5</v>
      </c>
      <c r="P14" s="10">
        <v>12</v>
      </c>
      <c r="Q14" s="10">
        <v>18</v>
      </c>
      <c r="R14" s="10">
        <v>12</v>
      </c>
      <c r="S14" s="10"/>
      <c r="T14" s="10"/>
      <c r="U14" s="10"/>
      <c r="V14" s="10"/>
      <c r="W14" s="10"/>
      <c r="Y14" s="12">
        <v>2017</v>
      </c>
      <c r="Z14" s="10"/>
      <c r="AA14" s="10"/>
      <c r="AB14" s="133">
        <f t="shared" si="8"/>
        <v>0</v>
      </c>
      <c r="AC14" s="10"/>
      <c r="AD14" s="10"/>
      <c r="AE14" s="133">
        <f t="shared" si="9"/>
        <v>0</v>
      </c>
      <c r="AF14" s="134" t="e">
        <f t="shared" si="26"/>
        <v>#DIV/0!</v>
      </c>
      <c r="AG14" s="134" t="e">
        <f t="shared" si="27"/>
        <v>#DIV/0!</v>
      </c>
      <c r="AH14" s="134" t="e">
        <f t="shared" si="28"/>
        <v>#DIV/0!</v>
      </c>
      <c r="AJ14" s="12">
        <v>2017</v>
      </c>
      <c r="AK14" s="10"/>
      <c r="AL14" s="10"/>
      <c r="AM14" s="133">
        <f t="shared" si="13"/>
        <v>0</v>
      </c>
      <c r="AN14" s="10"/>
      <c r="AO14" s="134" t="e">
        <f t="shared" si="14"/>
        <v>#DIV/0!</v>
      </c>
      <c r="AP14" s="10"/>
      <c r="AQ14" s="134" t="e">
        <f t="shared" si="15"/>
        <v>#DIV/0!</v>
      </c>
      <c r="AR14" s="133">
        <f t="shared" si="16"/>
        <v>0</v>
      </c>
      <c r="AS14" s="134" t="e">
        <f t="shared" si="17"/>
        <v>#DIV/0!</v>
      </c>
    </row>
    <row r="15" spans="1:45">
      <c r="A15" t="s">
        <v>23</v>
      </c>
      <c r="L15" s="216"/>
      <c r="M15" s="21" t="s">
        <v>5</v>
      </c>
      <c r="N15" s="131">
        <f>N14/N$3</f>
        <v>2.2988505747126436E-2</v>
      </c>
      <c r="O15" s="131">
        <f t="shared" ref="O15" si="42">O14/O$3</f>
        <v>5.4945054945054944E-2</v>
      </c>
      <c r="P15" s="131">
        <f t="shared" ref="P15" si="43">P14/P$3</f>
        <v>0.11538461538461539</v>
      </c>
      <c r="Q15" s="131">
        <f t="shared" ref="Q15:V15" si="44">Q14/Q$3</f>
        <v>0.13740458015267176</v>
      </c>
      <c r="R15" s="131">
        <f t="shared" si="44"/>
        <v>0.13186813186813187</v>
      </c>
      <c r="S15" s="131" t="e">
        <f t="shared" si="44"/>
        <v>#DIV/0!</v>
      </c>
      <c r="T15" s="131" t="e">
        <f t="shared" si="44"/>
        <v>#DIV/0!</v>
      </c>
      <c r="U15" s="131" t="e">
        <f t="shared" si="44"/>
        <v>#DIV/0!</v>
      </c>
      <c r="V15" s="131" t="e">
        <f t="shared" si="44"/>
        <v>#DIV/0!</v>
      </c>
      <c r="W15" s="131" t="e">
        <f t="shared" ref="W15" si="45">W14/W$3</f>
        <v>#DIV/0!</v>
      </c>
      <c r="Y15" t="s">
        <v>23</v>
      </c>
      <c r="AJ15" t="s">
        <v>23</v>
      </c>
    </row>
    <row r="16" spans="1:45">
      <c r="L16" s="216" t="s">
        <v>32</v>
      </c>
      <c r="M16" s="21" t="s">
        <v>2</v>
      </c>
      <c r="N16" s="10">
        <v>12</v>
      </c>
      <c r="O16" s="10">
        <v>12</v>
      </c>
      <c r="P16" s="10">
        <v>22</v>
      </c>
      <c r="Q16" s="10">
        <v>13</v>
      </c>
      <c r="R16" s="10">
        <v>13</v>
      </c>
      <c r="S16" s="10"/>
      <c r="T16" s="10"/>
      <c r="U16" s="10"/>
      <c r="V16" s="10"/>
      <c r="W16" s="10"/>
      <c r="X16" s="3"/>
    </row>
    <row r="17" spans="12:23">
      <c r="L17" s="216"/>
      <c r="M17" s="21" t="s">
        <v>5</v>
      </c>
      <c r="N17" s="131">
        <f>N16/N$3</f>
        <v>0.13793103448275862</v>
      </c>
      <c r="O17" s="131">
        <f t="shared" ref="O17" si="46">O16/O$3</f>
        <v>0.13186813186813187</v>
      </c>
      <c r="P17" s="131">
        <f t="shared" ref="P17" si="47">P16/P$3</f>
        <v>0.21153846153846154</v>
      </c>
      <c r="Q17" s="131">
        <f t="shared" ref="Q17:V17" si="48">Q16/Q$3</f>
        <v>9.9236641221374045E-2</v>
      </c>
      <c r="R17" s="131">
        <f t="shared" si="48"/>
        <v>0.14285714285714285</v>
      </c>
      <c r="S17" s="131" t="e">
        <f t="shared" si="48"/>
        <v>#DIV/0!</v>
      </c>
      <c r="T17" s="131" t="e">
        <f t="shared" si="48"/>
        <v>#DIV/0!</v>
      </c>
      <c r="U17" s="131" t="e">
        <f t="shared" si="48"/>
        <v>#DIV/0!</v>
      </c>
      <c r="V17" s="131" t="e">
        <f t="shared" si="48"/>
        <v>#DIV/0!</v>
      </c>
      <c r="W17" s="131" t="e">
        <f t="shared" ref="W17" si="49">W16/W$3</f>
        <v>#DIV/0!</v>
      </c>
    </row>
    <row r="18" spans="12:23">
      <c r="L18" s="216" t="s">
        <v>33</v>
      </c>
      <c r="M18" s="21" t="s">
        <v>2</v>
      </c>
      <c r="N18" s="10">
        <v>4</v>
      </c>
      <c r="O18" s="10">
        <v>13</v>
      </c>
      <c r="P18" s="10">
        <v>19</v>
      </c>
      <c r="Q18" s="10">
        <v>16</v>
      </c>
      <c r="R18" s="10">
        <v>13</v>
      </c>
      <c r="S18" s="10"/>
      <c r="T18" s="10"/>
      <c r="U18" s="10"/>
      <c r="V18" s="10"/>
      <c r="W18" s="10"/>
    </row>
    <row r="19" spans="12:23">
      <c r="L19" s="216"/>
      <c r="M19" s="21" t="s">
        <v>5</v>
      </c>
      <c r="N19" s="131">
        <f>N18/N$3</f>
        <v>4.5977011494252873E-2</v>
      </c>
      <c r="O19" s="131">
        <f t="shared" ref="O19" si="50">O18/O$3</f>
        <v>0.14285714285714285</v>
      </c>
      <c r="P19" s="131">
        <f t="shared" ref="P19" si="51">P18/P$3</f>
        <v>0.18269230769230768</v>
      </c>
      <c r="Q19" s="131">
        <f t="shared" ref="Q19:V19" si="52">Q18/Q$3</f>
        <v>0.12213740458015267</v>
      </c>
      <c r="R19" s="131">
        <f t="shared" si="52"/>
        <v>0.14285714285714285</v>
      </c>
      <c r="S19" s="131" t="e">
        <f t="shared" si="52"/>
        <v>#DIV/0!</v>
      </c>
      <c r="T19" s="131" t="e">
        <f t="shared" si="52"/>
        <v>#DIV/0!</v>
      </c>
      <c r="U19" s="131" t="e">
        <f t="shared" si="52"/>
        <v>#DIV/0!</v>
      </c>
      <c r="V19" s="131" t="e">
        <f t="shared" si="52"/>
        <v>#DIV/0!</v>
      </c>
      <c r="W19" s="131" t="e">
        <f t="shared" ref="W19" si="53">W18/W$3</f>
        <v>#DIV/0!</v>
      </c>
    </row>
    <row r="20" spans="12:23">
      <c r="L20" s="216" t="s">
        <v>34</v>
      </c>
      <c r="M20" s="21" t="s">
        <v>2</v>
      </c>
      <c r="N20" s="10">
        <v>13</v>
      </c>
      <c r="O20" s="10">
        <v>8</v>
      </c>
      <c r="P20" s="10">
        <v>3</v>
      </c>
      <c r="Q20" s="10">
        <v>17</v>
      </c>
      <c r="R20" s="10">
        <v>11</v>
      </c>
      <c r="S20" s="10"/>
      <c r="T20" s="10"/>
      <c r="U20" s="10"/>
      <c r="V20" s="10"/>
      <c r="W20" s="10"/>
    </row>
    <row r="21" spans="12:23">
      <c r="L21" s="216"/>
      <c r="M21" s="21" t="s">
        <v>5</v>
      </c>
      <c r="N21" s="131">
        <f>N20/N$3</f>
        <v>0.14942528735632185</v>
      </c>
      <c r="O21" s="131">
        <f t="shared" ref="O21" si="54">O20/O$3</f>
        <v>8.7912087912087919E-2</v>
      </c>
      <c r="P21" s="131">
        <f t="shared" ref="P21" si="55">P20/P$3</f>
        <v>2.8846153846153848E-2</v>
      </c>
      <c r="Q21" s="131">
        <f t="shared" ref="Q21:V21" si="56">Q20/Q$3</f>
        <v>0.12977099236641221</v>
      </c>
      <c r="R21" s="131">
        <f t="shared" si="56"/>
        <v>0.12087912087912088</v>
      </c>
      <c r="S21" s="131" t="e">
        <f t="shared" si="56"/>
        <v>#DIV/0!</v>
      </c>
      <c r="T21" s="131" t="e">
        <f t="shared" si="56"/>
        <v>#DIV/0!</v>
      </c>
      <c r="U21" s="131" t="e">
        <f t="shared" si="56"/>
        <v>#DIV/0!</v>
      </c>
      <c r="V21" s="131" t="e">
        <f t="shared" si="56"/>
        <v>#DIV/0!</v>
      </c>
      <c r="W21" s="131" t="e">
        <f t="shared" ref="W21" si="57">W20/W$3</f>
        <v>#DIV/0!</v>
      </c>
    </row>
    <row r="22" spans="12:23">
      <c r="L22" s="216" t="s">
        <v>35</v>
      </c>
      <c r="M22" s="21" t="s">
        <v>2</v>
      </c>
      <c r="N22" s="10">
        <v>0</v>
      </c>
      <c r="O22" s="10">
        <v>2</v>
      </c>
      <c r="P22" s="10">
        <v>5</v>
      </c>
      <c r="Q22" s="10">
        <v>2</v>
      </c>
      <c r="R22" s="10">
        <v>1</v>
      </c>
      <c r="S22" s="10"/>
      <c r="T22" s="10"/>
      <c r="U22" s="10"/>
      <c r="V22" s="10"/>
      <c r="W22" s="10"/>
    </row>
    <row r="23" spans="12:23">
      <c r="L23" s="216"/>
      <c r="M23" s="21" t="s">
        <v>5</v>
      </c>
      <c r="N23" s="131">
        <f>N22/N$3</f>
        <v>0</v>
      </c>
      <c r="O23" s="131">
        <f t="shared" ref="O23" si="58">O22/O$3</f>
        <v>2.197802197802198E-2</v>
      </c>
      <c r="P23" s="131">
        <f t="shared" ref="P23" si="59">P22/P$3</f>
        <v>4.807692307692308E-2</v>
      </c>
      <c r="Q23" s="131">
        <f t="shared" ref="Q23:V23" si="60">Q22/Q$3</f>
        <v>1.5267175572519083E-2</v>
      </c>
      <c r="R23" s="131">
        <f t="shared" si="60"/>
        <v>1.098901098901099E-2</v>
      </c>
      <c r="S23" s="131" t="e">
        <f t="shared" si="60"/>
        <v>#DIV/0!</v>
      </c>
      <c r="T23" s="131" t="e">
        <f t="shared" si="60"/>
        <v>#DIV/0!</v>
      </c>
      <c r="U23" s="131" t="e">
        <f t="shared" si="60"/>
        <v>#DIV/0!</v>
      </c>
      <c r="V23" s="131" t="e">
        <f t="shared" si="60"/>
        <v>#DIV/0!</v>
      </c>
      <c r="W23" s="131" t="e">
        <f t="shared" ref="W23" si="61">W22/W$3</f>
        <v>#DIV/0!</v>
      </c>
    </row>
    <row r="24" spans="12:23">
      <c r="L24" t="s">
        <v>23</v>
      </c>
    </row>
  </sheetData>
  <sheetProtection password="D211" sheet="1" objects="1" scenarios="1"/>
  <mergeCells count="32">
    <mergeCell ref="A1:J1"/>
    <mergeCell ref="B2:D2"/>
    <mergeCell ref="E2:J2"/>
    <mergeCell ref="E3:F3"/>
    <mergeCell ref="G3:H3"/>
    <mergeCell ref="I3:J3"/>
    <mergeCell ref="A2:A4"/>
    <mergeCell ref="L20:L21"/>
    <mergeCell ref="L22:L23"/>
    <mergeCell ref="L1:R1"/>
    <mergeCell ref="L10:L11"/>
    <mergeCell ref="L12:L13"/>
    <mergeCell ref="L14:L15"/>
    <mergeCell ref="L16:L17"/>
    <mergeCell ref="L18:L19"/>
    <mergeCell ref="L4:L5"/>
    <mergeCell ref="L6:L7"/>
    <mergeCell ref="L8:L9"/>
    <mergeCell ref="Y1:AH1"/>
    <mergeCell ref="AK2:AM2"/>
    <mergeCell ref="AN2:AS2"/>
    <mergeCell ref="AN3:AO3"/>
    <mergeCell ref="AP3:AQ3"/>
    <mergeCell ref="AR3:AS3"/>
    <mergeCell ref="AJ1:AS1"/>
    <mergeCell ref="Z2:AB2"/>
    <mergeCell ref="AC2:AH2"/>
    <mergeCell ref="Z3:AB3"/>
    <mergeCell ref="AC3:AE3"/>
    <mergeCell ref="AF3:AH3"/>
    <mergeCell ref="AJ2:AJ4"/>
    <mergeCell ref="Y2:Y4"/>
  </mergeCells>
  <pageMargins left="0.7" right="0.7" top="0.75" bottom="0.75" header="0.3" footer="0.3"/>
  <pageSetup paperSize="9" orientation="landscape" r:id="rId1"/>
  <ignoredErrors>
    <ignoredError sqref="H5:H14 J5:J14 F5:F14 N5:W5 N7:W7 N9:W9 N11:W11 N13:W13 N15:W15 N17:W17 N19:W19 N21:W21 N23:W23 AF5:AH14 AS5:AS8 AQ5:AQ8 AO8 AS14 AQ14 AO14 AO13 AR14 AO9 AQ9:AS9 AO10 AQ10:AS10 AO11 AQ11:AS11 AO12 AQ12:AS12 AQ13:AS13" evalError="1"/>
    <ignoredError sqref="I5:I8 I9:I14 N3:W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"/>
  <sheetViews>
    <sheetView zoomScaleNormal="100" workbookViewId="0">
      <selection activeCell="AJ36" sqref="AJ36"/>
    </sheetView>
  </sheetViews>
  <sheetFormatPr defaultRowHeight="15"/>
  <cols>
    <col min="9" max="9" width="10" customWidth="1"/>
    <col min="11" max="11" width="9.7109375" customWidth="1"/>
    <col min="13" max="13" width="9.7109375" customWidth="1"/>
    <col min="16" max="16" width="26.5703125" customWidth="1"/>
    <col min="17" max="17" width="11.85546875" customWidth="1"/>
    <col min="18" max="18" width="10.140625" customWidth="1"/>
    <col min="20" max="20" width="11.140625" customWidth="1"/>
    <col min="21" max="21" width="11.7109375" customWidth="1"/>
    <col min="22" max="22" width="11.42578125" customWidth="1"/>
    <col min="24" max="24" width="10.140625" customWidth="1"/>
    <col min="25" max="25" width="31.42578125" customWidth="1"/>
    <col min="26" max="26" width="20.140625" customWidth="1"/>
    <col min="27" max="27" width="17.140625" customWidth="1"/>
    <col min="29" max="29" width="8" customWidth="1"/>
    <col min="30" max="30" width="27.28515625" customWidth="1"/>
    <col min="31" max="31" width="15.85546875" customWidth="1"/>
    <col min="32" max="32" width="14.42578125" customWidth="1"/>
    <col min="33" max="33" width="14.7109375" customWidth="1"/>
    <col min="34" max="34" width="14" customWidth="1"/>
    <col min="35" max="35" width="13.5703125" customWidth="1"/>
    <col min="36" max="36" width="13.7109375" customWidth="1"/>
  </cols>
  <sheetData>
    <row r="1" spans="1:36">
      <c r="A1" s="205" t="s">
        <v>44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O1" s="218" t="s">
        <v>50</v>
      </c>
      <c r="P1" s="218"/>
      <c r="Q1" s="218"/>
      <c r="R1" s="218"/>
      <c r="S1" s="218"/>
      <c r="T1" s="218"/>
      <c r="U1" s="218"/>
      <c r="V1" s="218"/>
      <c r="X1" s="219" t="s">
        <v>507</v>
      </c>
      <c r="Y1" s="219"/>
      <c r="Z1" s="219"/>
      <c r="AA1" s="219"/>
      <c r="AC1" s="218" t="s">
        <v>62</v>
      </c>
      <c r="AD1" s="218"/>
      <c r="AE1" s="218"/>
      <c r="AF1" s="218"/>
      <c r="AG1" s="218"/>
      <c r="AH1" s="218"/>
      <c r="AI1" s="218"/>
      <c r="AJ1" s="218"/>
    </row>
    <row r="2" spans="1:36" ht="35.25" customHeight="1">
      <c r="A2" s="213" t="s">
        <v>40</v>
      </c>
      <c r="B2" s="220" t="s">
        <v>45</v>
      </c>
      <c r="C2" s="220"/>
      <c r="D2" s="220"/>
      <c r="E2" s="220" t="s">
        <v>46</v>
      </c>
      <c r="F2" s="220"/>
      <c r="G2" s="220"/>
      <c r="H2" s="220" t="s">
        <v>47</v>
      </c>
      <c r="I2" s="220"/>
      <c r="J2" s="220"/>
      <c r="K2" s="220"/>
      <c r="L2" s="220"/>
      <c r="M2" s="220"/>
      <c r="O2" s="217" t="s">
        <v>51</v>
      </c>
      <c r="P2" s="221" t="s">
        <v>36</v>
      </c>
      <c r="Q2" s="221" t="s">
        <v>52</v>
      </c>
      <c r="R2" s="221"/>
      <c r="S2" s="221"/>
      <c r="T2" s="221"/>
      <c r="U2" s="221"/>
      <c r="V2" s="221"/>
      <c r="X2" s="217" t="s">
        <v>57</v>
      </c>
      <c r="Y2" s="96" t="s">
        <v>58</v>
      </c>
      <c r="Z2" s="221" t="s">
        <v>59</v>
      </c>
      <c r="AA2" s="221"/>
      <c r="AC2" s="217" t="s">
        <v>57</v>
      </c>
      <c r="AD2" s="96" t="s">
        <v>65</v>
      </c>
      <c r="AE2" s="221" t="s">
        <v>66</v>
      </c>
      <c r="AF2" s="221"/>
      <c r="AG2" s="221" t="s">
        <v>63</v>
      </c>
      <c r="AH2" s="221"/>
      <c r="AI2" s="221" t="s">
        <v>64</v>
      </c>
      <c r="AJ2" s="221"/>
    </row>
    <row r="3" spans="1:36" ht="35.25" customHeight="1">
      <c r="A3" s="213"/>
      <c r="B3" s="93" t="s">
        <v>22</v>
      </c>
      <c r="C3" s="93" t="s">
        <v>4</v>
      </c>
      <c r="D3" s="93" t="s">
        <v>6</v>
      </c>
      <c r="E3" s="93" t="s">
        <v>22</v>
      </c>
      <c r="F3" s="93" t="s">
        <v>4</v>
      </c>
      <c r="G3" s="93" t="s">
        <v>6</v>
      </c>
      <c r="H3" s="213" t="s">
        <v>48</v>
      </c>
      <c r="I3" s="213"/>
      <c r="J3" s="213" t="s">
        <v>4</v>
      </c>
      <c r="K3" s="213"/>
      <c r="L3" s="213" t="s">
        <v>6</v>
      </c>
      <c r="M3" s="213"/>
      <c r="O3" s="217"/>
      <c r="P3" s="221"/>
      <c r="Q3" s="221" t="s">
        <v>53</v>
      </c>
      <c r="R3" s="221"/>
      <c r="S3" s="221" t="s">
        <v>54</v>
      </c>
      <c r="T3" s="221"/>
      <c r="U3" s="221" t="s">
        <v>55</v>
      </c>
      <c r="V3" s="221"/>
      <c r="X3" s="217"/>
      <c r="Y3" s="94" t="s">
        <v>2</v>
      </c>
      <c r="Z3" s="94" t="s">
        <v>60</v>
      </c>
      <c r="AA3" s="94" t="s">
        <v>5</v>
      </c>
      <c r="AC3" s="217"/>
      <c r="AD3" s="94" t="s">
        <v>2</v>
      </c>
      <c r="AE3" s="94" t="s">
        <v>2</v>
      </c>
      <c r="AF3" s="94" t="s">
        <v>5</v>
      </c>
      <c r="AG3" s="96" t="s">
        <v>2</v>
      </c>
      <c r="AH3" s="96" t="s">
        <v>5</v>
      </c>
      <c r="AI3" s="96" t="s">
        <v>2</v>
      </c>
      <c r="AJ3" s="96" t="s">
        <v>5</v>
      </c>
    </row>
    <row r="4" spans="1:36">
      <c r="A4" s="12"/>
      <c r="B4" s="12" t="s">
        <v>2</v>
      </c>
      <c r="C4" s="12" t="s">
        <v>2</v>
      </c>
      <c r="D4" s="12" t="s">
        <v>2</v>
      </c>
      <c r="E4" s="12" t="s">
        <v>2</v>
      </c>
      <c r="F4" s="12" t="s">
        <v>2</v>
      </c>
      <c r="G4" s="12" t="s">
        <v>2</v>
      </c>
      <c r="H4" s="12" t="s">
        <v>2</v>
      </c>
      <c r="I4" s="12" t="s">
        <v>5</v>
      </c>
      <c r="J4" s="12" t="s">
        <v>2</v>
      </c>
      <c r="K4" s="12" t="s">
        <v>5</v>
      </c>
      <c r="L4" s="12" t="s">
        <v>2</v>
      </c>
      <c r="M4" s="12" t="s">
        <v>5</v>
      </c>
      <c r="O4" s="217"/>
      <c r="P4" s="94" t="s">
        <v>56</v>
      </c>
      <c r="Q4" s="94" t="s">
        <v>2</v>
      </c>
      <c r="R4" s="94" t="s">
        <v>5</v>
      </c>
      <c r="S4" s="94" t="s">
        <v>2</v>
      </c>
      <c r="T4" s="94" t="s">
        <v>5</v>
      </c>
      <c r="U4" s="94" t="s">
        <v>2</v>
      </c>
      <c r="V4" s="94" t="s">
        <v>5</v>
      </c>
      <c r="X4" s="21">
        <v>2009</v>
      </c>
      <c r="Y4" s="10">
        <v>0</v>
      </c>
      <c r="Z4" s="10">
        <v>0</v>
      </c>
      <c r="AA4" s="135" t="e">
        <f>Z4/Y4</f>
        <v>#DIV/0!</v>
      </c>
      <c r="AC4" s="21">
        <v>2009</v>
      </c>
      <c r="AD4" s="132">
        <f>AE4+AG4+AI4</f>
        <v>0</v>
      </c>
      <c r="AE4" s="10">
        <v>0</v>
      </c>
      <c r="AF4" s="131" t="e">
        <f>AE4/$AD4</f>
        <v>#DIV/0!</v>
      </c>
      <c r="AG4" s="45">
        <v>0</v>
      </c>
      <c r="AH4" s="131" t="e">
        <f>AG4/$AD4</f>
        <v>#DIV/0!</v>
      </c>
      <c r="AI4" s="45">
        <v>0</v>
      </c>
      <c r="AJ4" s="131" t="e">
        <f>AI4/$AD4</f>
        <v>#DIV/0!</v>
      </c>
    </row>
    <row r="5" spans="1:36">
      <c r="A5" s="12">
        <v>2001</v>
      </c>
      <c r="B5" s="133">
        <f>C5+D5</f>
        <v>844</v>
      </c>
      <c r="C5" s="10">
        <v>489</v>
      </c>
      <c r="D5" s="10">
        <v>355</v>
      </c>
      <c r="E5" s="133">
        <f>F5+G5</f>
        <v>599</v>
      </c>
      <c r="F5" s="10">
        <v>295</v>
      </c>
      <c r="G5" s="10">
        <v>304</v>
      </c>
      <c r="H5" s="133">
        <f>B5-E5</f>
        <v>245</v>
      </c>
      <c r="I5" s="134">
        <f>H5/B5</f>
        <v>0.29028436018957349</v>
      </c>
      <c r="J5" s="133">
        <f>C5-F5</f>
        <v>194</v>
      </c>
      <c r="K5" s="134">
        <f>J5/C5</f>
        <v>0.39672801635991822</v>
      </c>
      <c r="L5" s="133">
        <f>D5-G5</f>
        <v>51</v>
      </c>
      <c r="M5" s="134">
        <f>L5/D5</f>
        <v>0.14366197183098592</v>
      </c>
      <c r="O5" s="21">
        <v>2008</v>
      </c>
      <c r="P5" s="132">
        <f>Q5+S5+U5</f>
        <v>19</v>
      </c>
      <c r="Q5" s="10">
        <v>1</v>
      </c>
      <c r="R5" s="131">
        <f>Q5/$P5</f>
        <v>5.2631578947368418E-2</v>
      </c>
      <c r="S5" s="10">
        <v>8</v>
      </c>
      <c r="T5" s="131">
        <f>S5/$P5</f>
        <v>0.42105263157894735</v>
      </c>
      <c r="U5" s="10">
        <v>10</v>
      </c>
      <c r="V5" s="131">
        <f>U5/$P5</f>
        <v>0.52631578947368418</v>
      </c>
      <c r="X5" s="21">
        <v>2010</v>
      </c>
      <c r="Y5" s="10">
        <v>0</v>
      </c>
      <c r="Z5" s="10">
        <v>0</v>
      </c>
      <c r="AA5" s="135" t="e">
        <f t="shared" ref="AA5:AA12" si="0">Z5/Y5</f>
        <v>#DIV/0!</v>
      </c>
      <c r="AC5" s="21">
        <v>2010</v>
      </c>
      <c r="AD5" s="132">
        <f t="shared" ref="AD5:AD12" si="1">AE5+AG5+AI5</f>
        <v>0</v>
      </c>
      <c r="AE5" s="10">
        <v>0</v>
      </c>
      <c r="AF5" s="131" t="e">
        <f t="shared" ref="AF5:AH12" si="2">AE5/$AD5</f>
        <v>#DIV/0!</v>
      </c>
      <c r="AG5" s="45">
        <v>0</v>
      </c>
      <c r="AH5" s="131" t="e">
        <f t="shared" si="2"/>
        <v>#DIV/0!</v>
      </c>
      <c r="AI5" s="45">
        <v>0</v>
      </c>
      <c r="AJ5" s="131" t="e">
        <f t="shared" ref="AJ5:AJ12" si="3">AI5/$AD5</f>
        <v>#DIV/0!</v>
      </c>
    </row>
    <row r="6" spans="1:36">
      <c r="A6" s="12">
        <v>2011</v>
      </c>
      <c r="B6" s="133">
        <f>C6+D6</f>
        <v>752</v>
      </c>
      <c r="C6" s="10">
        <v>383</v>
      </c>
      <c r="D6" s="10">
        <v>369</v>
      </c>
      <c r="E6" s="133">
        <f>F6+G6</f>
        <v>703</v>
      </c>
      <c r="F6" s="10">
        <v>360</v>
      </c>
      <c r="G6" s="10">
        <v>343</v>
      </c>
      <c r="H6" s="133">
        <f>B6-E6</f>
        <v>49</v>
      </c>
      <c r="I6" s="134">
        <f>H6/B6</f>
        <v>6.515957446808511E-2</v>
      </c>
      <c r="J6" s="133">
        <f>C6-F6</f>
        <v>23</v>
      </c>
      <c r="K6" s="134">
        <f>J6/C6</f>
        <v>6.0052219321148827E-2</v>
      </c>
      <c r="L6" s="133">
        <f>D6-G6</f>
        <v>26</v>
      </c>
      <c r="M6" s="134">
        <f>L6/D6</f>
        <v>7.0460704607046065E-2</v>
      </c>
      <c r="O6" s="21">
        <v>2009</v>
      </c>
      <c r="P6" s="132">
        <f t="shared" ref="P6:P14" si="4">Q6+S6+U6</f>
        <v>37</v>
      </c>
      <c r="Q6" s="10">
        <v>0</v>
      </c>
      <c r="R6" s="131">
        <f t="shared" ref="R6:T14" si="5">Q6/$P6</f>
        <v>0</v>
      </c>
      <c r="S6" s="10">
        <v>18</v>
      </c>
      <c r="T6" s="131">
        <f t="shared" si="5"/>
        <v>0.48648648648648651</v>
      </c>
      <c r="U6" s="10">
        <v>19</v>
      </c>
      <c r="V6" s="131">
        <f t="shared" ref="V6:V14" si="6">U6/$P6</f>
        <v>0.51351351351351349</v>
      </c>
      <c r="X6" s="21">
        <v>2011</v>
      </c>
      <c r="Y6" s="10">
        <v>0</v>
      </c>
      <c r="Z6" s="10">
        <v>0</v>
      </c>
      <c r="AA6" s="135" t="e">
        <f t="shared" si="0"/>
        <v>#DIV/0!</v>
      </c>
      <c r="AC6" s="21">
        <v>2011</v>
      </c>
      <c r="AD6" s="132">
        <f t="shared" si="1"/>
        <v>0</v>
      </c>
      <c r="AE6" s="10">
        <v>0</v>
      </c>
      <c r="AF6" s="131" t="e">
        <f t="shared" si="2"/>
        <v>#DIV/0!</v>
      </c>
      <c r="AG6" s="45">
        <v>0</v>
      </c>
      <c r="AH6" s="131" t="e">
        <f t="shared" si="2"/>
        <v>#DIV/0!</v>
      </c>
      <c r="AI6" s="45">
        <v>0</v>
      </c>
      <c r="AJ6" s="131" t="e">
        <f t="shared" si="3"/>
        <v>#DIV/0!</v>
      </c>
    </row>
    <row r="7" spans="1:36">
      <c r="A7" t="s">
        <v>49</v>
      </c>
      <c r="O7" s="21">
        <v>2010</v>
      </c>
      <c r="P7" s="132">
        <f t="shared" si="4"/>
        <v>22</v>
      </c>
      <c r="Q7" s="10">
        <v>0</v>
      </c>
      <c r="R7" s="131">
        <f t="shared" si="5"/>
        <v>0</v>
      </c>
      <c r="S7" s="10">
        <v>11</v>
      </c>
      <c r="T7" s="131">
        <f t="shared" si="5"/>
        <v>0.5</v>
      </c>
      <c r="U7" s="10">
        <v>11</v>
      </c>
      <c r="V7" s="131">
        <f t="shared" si="6"/>
        <v>0.5</v>
      </c>
      <c r="X7" s="21">
        <v>2012</v>
      </c>
      <c r="Y7" s="10">
        <v>0</v>
      </c>
      <c r="Z7" s="10">
        <v>0</v>
      </c>
      <c r="AA7" s="135" t="e">
        <f t="shared" si="0"/>
        <v>#DIV/0!</v>
      </c>
      <c r="AC7" s="21">
        <v>2012</v>
      </c>
      <c r="AD7" s="132">
        <f t="shared" si="1"/>
        <v>0</v>
      </c>
      <c r="AE7" s="10">
        <v>0</v>
      </c>
      <c r="AF7" s="131" t="e">
        <f t="shared" si="2"/>
        <v>#DIV/0!</v>
      </c>
      <c r="AG7" s="45">
        <v>0</v>
      </c>
      <c r="AH7" s="131" t="e">
        <f t="shared" si="2"/>
        <v>#DIV/0!</v>
      </c>
      <c r="AI7" s="45">
        <v>0</v>
      </c>
      <c r="AJ7" s="131" t="e">
        <f t="shared" si="3"/>
        <v>#DIV/0!</v>
      </c>
    </row>
    <row r="8" spans="1:36">
      <c r="O8" s="21">
        <v>2011</v>
      </c>
      <c r="P8" s="132">
        <f t="shared" si="4"/>
        <v>31</v>
      </c>
      <c r="Q8" s="10">
        <v>0</v>
      </c>
      <c r="R8" s="131">
        <f t="shared" si="5"/>
        <v>0</v>
      </c>
      <c r="S8" s="10">
        <v>12</v>
      </c>
      <c r="T8" s="131">
        <f t="shared" si="5"/>
        <v>0.38709677419354838</v>
      </c>
      <c r="U8" s="10">
        <v>19</v>
      </c>
      <c r="V8" s="131">
        <f t="shared" si="6"/>
        <v>0.61290322580645162</v>
      </c>
      <c r="X8" s="21">
        <v>2013</v>
      </c>
      <c r="Y8" s="10"/>
      <c r="Z8" s="10"/>
      <c r="AA8" s="135" t="e">
        <f t="shared" si="0"/>
        <v>#DIV/0!</v>
      </c>
      <c r="AC8" s="21">
        <v>2013</v>
      </c>
      <c r="AD8" s="132">
        <f t="shared" si="1"/>
        <v>0</v>
      </c>
      <c r="AE8" s="10"/>
      <c r="AF8" s="131" t="e">
        <f t="shared" si="2"/>
        <v>#DIV/0!</v>
      </c>
      <c r="AG8" s="45"/>
      <c r="AH8" s="131" t="e">
        <f t="shared" si="2"/>
        <v>#DIV/0!</v>
      </c>
      <c r="AI8" s="45"/>
      <c r="AJ8" s="131" t="e">
        <f t="shared" si="3"/>
        <v>#DIV/0!</v>
      </c>
    </row>
    <row r="9" spans="1:36">
      <c r="O9" s="21">
        <v>2012</v>
      </c>
      <c r="P9" s="132">
        <f t="shared" si="4"/>
        <v>0</v>
      </c>
      <c r="Q9" s="10"/>
      <c r="R9" s="131" t="e">
        <f t="shared" si="5"/>
        <v>#DIV/0!</v>
      </c>
      <c r="S9" s="10"/>
      <c r="T9" s="131" t="e">
        <f t="shared" si="5"/>
        <v>#DIV/0!</v>
      </c>
      <c r="U9" s="10"/>
      <c r="V9" s="131" t="e">
        <f t="shared" si="6"/>
        <v>#DIV/0!</v>
      </c>
      <c r="X9" s="21">
        <v>2014</v>
      </c>
      <c r="Y9" s="10"/>
      <c r="Z9" s="10"/>
      <c r="AA9" s="135" t="e">
        <f t="shared" si="0"/>
        <v>#DIV/0!</v>
      </c>
      <c r="AC9" s="21">
        <v>2014</v>
      </c>
      <c r="AD9" s="132">
        <f t="shared" si="1"/>
        <v>0</v>
      </c>
      <c r="AE9" s="10"/>
      <c r="AF9" s="131" t="e">
        <f t="shared" si="2"/>
        <v>#DIV/0!</v>
      </c>
      <c r="AG9" s="45"/>
      <c r="AH9" s="131" t="e">
        <f t="shared" si="2"/>
        <v>#DIV/0!</v>
      </c>
      <c r="AI9" s="45"/>
      <c r="AJ9" s="131" t="e">
        <f t="shared" si="3"/>
        <v>#DIV/0!</v>
      </c>
    </row>
    <row r="10" spans="1:36">
      <c r="O10" s="21">
        <v>2013</v>
      </c>
      <c r="P10" s="132">
        <f t="shared" si="4"/>
        <v>0</v>
      </c>
      <c r="Q10" s="10"/>
      <c r="R10" s="131" t="e">
        <f t="shared" si="5"/>
        <v>#DIV/0!</v>
      </c>
      <c r="S10" s="10"/>
      <c r="T10" s="131" t="e">
        <f t="shared" si="5"/>
        <v>#DIV/0!</v>
      </c>
      <c r="U10" s="10"/>
      <c r="V10" s="131" t="e">
        <f t="shared" si="6"/>
        <v>#DIV/0!</v>
      </c>
      <c r="X10" s="21">
        <v>2015</v>
      </c>
      <c r="Y10" s="10"/>
      <c r="Z10" s="10"/>
      <c r="AA10" s="135" t="e">
        <f t="shared" si="0"/>
        <v>#DIV/0!</v>
      </c>
      <c r="AC10" s="21">
        <v>2015</v>
      </c>
      <c r="AD10" s="132">
        <f t="shared" si="1"/>
        <v>0</v>
      </c>
      <c r="AE10" s="10"/>
      <c r="AF10" s="131" t="e">
        <f t="shared" si="2"/>
        <v>#DIV/0!</v>
      </c>
      <c r="AG10" s="45"/>
      <c r="AH10" s="131" t="e">
        <f t="shared" si="2"/>
        <v>#DIV/0!</v>
      </c>
      <c r="AI10" s="45"/>
      <c r="AJ10" s="131" t="e">
        <f t="shared" si="3"/>
        <v>#DIV/0!</v>
      </c>
    </row>
    <row r="11" spans="1:36">
      <c r="O11" s="21">
        <v>2014</v>
      </c>
      <c r="P11" s="132">
        <f t="shared" si="4"/>
        <v>0</v>
      </c>
      <c r="Q11" s="10"/>
      <c r="R11" s="131" t="e">
        <f t="shared" si="5"/>
        <v>#DIV/0!</v>
      </c>
      <c r="S11" s="10"/>
      <c r="T11" s="131" t="e">
        <f t="shared" si="5"/>
        <v>#DIV/0!</v>
      </c>
      <c r="U11" s="10"/>
      <c r="V11" s="131" t="e">
        <f t="shared" si="6"/>
        <v>#DIV/0!</v>
      </c>
      <c r="X11" s="21">
        <v>2016</v>
      </c>
      <c r="Y11" s="10"/>
      <c r="Z11" s="10"/>
      <c r="AA11" s="135" t="e">
        <f t="shared" si="0"/>
        <v>#DIV/0!</v>
      </c>
      <c r="AC11" s="21">
        <v>2016</v>
      </c>
      <c r="AD11" s="132">
        <f t="shared" si="1"/>
        <v>0</v>
      </c>
      <c r="AE11" s="10"/>
      <c r="AF11" s="131" t="e">
        <f t="shared" si="2"/>
        <v>#DIV/0!</v>
      </c>
      <c r="AG11" s="45"/>
      <c r="AH11" s="131" t="e">
        <f t="shared" si="2"/>
        <v>#DIV/0!</v>
      </c>
      <c r="AI11" s="45"/>
      <c r="AJ11" s="131" t="e">
        <f t="shared" si="3"/>
        <v>#DIV/0!</v>
      </c>
    </row>
    <row r="12" spans="1:36">
      <c r="O12" s="21">
        <v>2015</v>
      </c>
      <c r="P12" s="132">
        <f t="shared" si="4"/>
        <v>0</v>
      </c>
      <c r="Q12" s="10"/>
      <c r="R12" s="131" t="e">
        <f t="shared" si="5"/>
        <v>#DIV/0!</v>
      </c>
      <c r="S12" s="10"/>
      <c r="T12" s="131" t="e">
        <f t="shared" si="5"/>
        <v>#DIV/0!</v>
      </c>
      <c r="U12" s="10"/>
      <c r="V12" s="131" t="e">
        <f t="shared" si="6"/>
        <v>#DIV/0!</v>
      </c>
      <c r="X12" s="21">
        <v>2017</v>
      </c>
      <c r="Y12" s="10"/>
      <c r="Z12" s="10"/>
      <c r="AA12" s="135" t="e">
        <f t="shared" si="0"/>
        <v>#DIV/0!</v>
      </c>
      <c r="AC12" s="21">
        <v>2017</v>
      </c>
      <c r="AD12" s="132">
        <f t="shared" si="1"/>
        <v>0</v>
      </c>
      <c r="AE12" s="10"/>
      <c r="AF12" s="131" t="e">
        <f t="shared" si="2"/>
        <v>#DIV/0!</v>
      </c>
      <c r="AG12" s="45"/>
      <c r="AH12" s="131" t="e">
        <f t="shared" si="2"/>
        <v>#DIV/0!</v>
      </c>
      <c r="AI12" s="45"/>
      <c r="AJ12" s="131" t="e">
        <f t="shared" si="3"/>
        <v>#DIV/0!</v>
      </c>
    </row>
    <row r="13" spans="1:36">
      <c r="O13" s="21">
        <v>2016</v>
      </c>
      <c r="P13" s="132">
        <f t="shared" si="4"/>
        <v>0</v>
      </c>
      <c r="Q13" s="10"/>
      <c r="R13" s="131" t="e">
        <f t="shared" si="5"/>
        <v>#DIV/0!</v>
      </c>
      <c r="S13" s="10"/>
      <c r="T13" s="131" t="e">
        <f t="shared" si="5"/>
        <v>#DIV/0!</v>
      </c>
      <c r="U13" s="10"/>
      <c r="V13" s="131" t="e">
        <f t="shared" si="6"/>
        <v>#DIV/0!</v>
      </c>
      <c r="X13" t="s">
        <v>61</v>
      </c>
      <c r="AC13" t="s">
        <v>61</v>
      </c>
    </row>
    <row r="14" spans="1:36">
      <c r="O14" s="21">
        <v>2017</v>
      </c>
      <c r="P14" s="132">
        <f t="shared" si="4"/>
        <v>0</v>
      </c>
      <c r="Q14" s="10"/>
      <c r="R14" s="131" t="e">
        <f t="shared" si="5"/>
        <v>#DIV/0!</v>
      </c>
      <c r="S14" s="10"/>
      <c r="T14" s="131" t="e">
        <f t="shared" si="5"/>
        <v>#DIV/0!</v>
      </c>
      <c r="U14" s="10"/>
      <c r="V14" s="131" t="e">
        <f t="shared" si="6"/>
        <v>#DIV/0!</v>
      </c>
    </row>
    <row r="15" spans="1:36">
      <c r="O15" t="s">
        <v>23</v>
      </c>
    </row>
  </sheetData>
  <sheetProtection password="D211" sheet="1" objects="1" scenarios="1"/>
  <mergeCells count="23">
    <mergeCell ref="AE2:AF2"/>
    <mergeCell ref="AG2:AH2"/>
    <mergeCell ref="U3:V3"/>
    <mergeCell ref="Q2:V2"/>
    <mergeCell ref="X2:X3"/>
    <mergeCell ref="Z2:AA2"/>
    <mergeCell ref="AC2:AC3"/>
    <mergeCell ref="A1:M1"/>
    <mergeCell ref="O1:V1"/>
    <mergeCell ref="X1:AA1"/>
    <mergeCell ref="AC1:AJ1"/>
    <mergeCell ref="A2:A3"/>
    <mergeCell ref="B2:D2"/>
    <mergeCell ref="E2:G2"/>
    <mergeCell ref="H2:M2"/>
    <mergeCell ref="O2:O4"/>
    <mergeCell ref="P2:P3"/>
    <mergeCell ref="AI2:AJ2"/>
    <mergeCell ref="H3:I3"/>
    <mergeCell ref="J3:K3"/>
    <mergeCell ref="L3:M3"/>
    <mergeCell ref="Q3:R3"/>
    <mergeCell ref="S3:T3"/>
  </mergeCells>
  <pageMargins left="0.7" right="0.7" top="0.75" bottom="0.75" header="0.3" footer="0.3"/>
  <pageSetup paperSize="9" orientation="landscape" r:id="rId1"/>
  <ignoredErrors>
    <ignoredError sqref="I5:I6 K5:K6 M5:M6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H14"/>
  <sheetViews>
    <sheetView tabSelected="1" zoomScaleNormal="100" workbookViewId="0">
      <selection activeCell="A37" sqref="A37"/>
    </sheetView>
  </sheetViews>
  <sheetFormatPr defaultRowHeight="15"/>
  <cols>
    <col min="1" max="1" width="9.140625" style="4"/>
    <col min="2" max="2" width="22" style="4" customWidth="1"/>
    <col min="3" max="3" width="30.7109375" style="4" customWidth="1"/>
    <col min="4" max="4" width="23.5703125" style="4" customWidth="1"/>
    <col min="5" max="5" width="29.7109375" style="4" customWidth="1"/>
    <col min="6" max="6" width="10.28515625" style="4" customWidth="1"/>
    <col min="7" max="7" width="8.5703125" style="4" customWidth="1"/>
    <col min="8" max="8" width="17.28515625" style="4" customWidth="1"/>
    <col min="9" max="9" width="13.5703125" style="4" customWidth="1"/>
    <col min="10" max="10" width="14.85546875" style="4" customWidth="1"/>
    <col min="11" max="11" width="16.42578125" style="4" customWidth="1"/>
    <col min="12" max="12" width="11.85546875" style="4" customWidth="1"/>
    <col min="13" max="13" width="12.85546875" style="4" customWidth="1"/>
    <col min="14" max="14" width="19.28515625" style="4" customWidth="1"/>
    <col min="15" max="15" width="15.42578125" style="4" customWidth="1"/>
    <col min="16" max="16" width="9.140625" style="4"/>
    <col min="17" max="17" width="14.5703125" style="4" customWidth="1"/>
    <col min="18" max="18" width="13.28515625" style="4" customWidth="1"/>
    <col min="19" max="19" width="16.5703125" style="4" customWidth="1"/>
    <col min="20" max="20" width="14.140625" style="4" customWidth="1"/>
    <col min="21" max="21" width="16.28515625" style="4" customWidth="1"/>
    <col min="22" max="22" width="15.5703125" style="4" customWidth="1"/>
    <col min="23" max="23" width="16.85546875" style="4" customWidth="1"/>
    <col min="24" max="24" width="14.7109375" style="4" customWidth="1"/>
    <col min="25" max="25" width="9.140625" style="4"/>
    <col min="26" max="26" width="39.28515625" style="4" customWidth="1"/>
    <col min="27" max="27" width="16.85546875" style="4" customWidth="1"/>
    <col min="28" max="28" width="34.7109375" style="4" customWidth="1"/>
    <col min="29" max="30" width="9.140625" style="4"/>
    <col min="31" max="31" width="13" style="4" customWidth="1"/>
    <col min="32" max="32" width="13.7109375" style="4" customWidth="1"/>
    <col min="33" max="33" width="13.140625" style="4" customWidth="1"/>
    <col min="34" max="34" width="13.42578125" style="4" customWidth="1"/>
    <col min="35" max="35" width="15" style="4" customWidth="1"/>
    <col min="36" max="36" width="15.5703125" style="4" customWidth="1"/>
    <col min="37" max="37" width="14" style="4" customWidth="1"/>
    <col min="38" max="38" width="15.140625" style="4" customWidth="1"/>
    <col min="39" max="39" width="9.140625" style="4"/>
    <col min="40" max="40" width="34.5703125" style="4" customWidth="1"/>
    <col min="41" max="41" width="23.7109375" style="4" customWidth="1"/>
    <col min="42" max="42" width="34" style="4" customWidth="1"/>
    <col min="43" max="57" width="9.140625" style="4"/>
    <col min="58" max="58" width="16.5703125" style="4" customWidth="1"/>
    <col min="59" max="59" width="26.28515625" style="4" customWidth="1"/>
    <col min="60" max="60" width="25" style="4" customWidth="1"/>
    <col min="61" max="16384" width="9.140625" style="4"/>
  </cols>
  <sheetData>
    <row r="1" spans="1:60" s="176" customFormat="1">
      <c r="A1" s="218" t="s">
        <v>67</v>
      </c>
      <c r="B1" s="218"/>
      <c r="C1" s="218"/>
      <c r="D1" s="218"/>
      <c r="E1" s="218"/>
      <c r="G1" s="218" t="s">
        <v>73</v>
      </c>
      <c r="H1" s="218"/>
      <c r="I1" s="218"/>
      <c r="J1" s="218"/>
      <c r="K1" s="218"/>
      <c r="L1" s="218"/>
      <c r="M1" s="218"/>
      <c r="N1" s="218"/>
      <c r="O1" s="218"/>
      <c r="Q1" s="218" t="s">
        <v>81</v>
      </c>
      <c r="R1" s="218"/>
      <c r="S1" s="218"/>
      <c r="T1" s="218"/>
      <c r="U1" s="218"/>
      <c r="V1" s="218"/>
      <c r="W1" s="218"/>
      <c r="X1" s="218"/>
      <c r="Z1" s="218" t="s">
        <v>522</v>
      </c>
      <c r="AA1" s="218"/>
      <c r="AB1" s="218"/>
      <c r="AD1" s="218" t="s">
        <v>93</v>
      </c>
      <c r="AE1" s="218"/>
      <c r="AF1" s="218"/>
      <c r="AG1" s="218"/>
      <c r="AH1" s="218"/>
      <c r="AI1" s="218"/>
      <c r="AJ1" s="218"/>
      <c r="AK1" s="218"/>
      <c r="AL1" s="218"/>
      <c r="AN1" s="218" t="s">
        <v>523</v>
      </c>
      <c r="AO1" s="218"/>
      <c r="AP1" s="218"/>
      <c r="AR1" s="218" t="s">
        <v>99</v>
      </c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F1" s="219" t="s">
        <v>513</v>
      </c>
      <c r="BG1" s="219"/>
      <c r="BH1" s="219"/>
    </row>
    <row r="2" spans="1:60" ht="38.25">
      <c r="A2" s="92" t="s">
        <v>51</v>
      </c>
      <c r="B2" s="92" t="s">
        <v>68</v>
      </c>
      <c r="C2" s="92" t="s">
        <v>69</v>
      </c>
      <c r="D2" s="92" t="s">
        <v>70</v>
      </c>
      <c r="E2" s="92" t="s">
        <v>71</v>
      </c>
      <c r="F2" s="177"/>
      <c r="G2" s="178" t="s">
        <v>51</v>
      </c>
      <c r="H2" s="92" t="s">
        <v>74</v>
      </c>
      <c r="I2" s="92" t="s">
        <v>80</v>
      </c>
      <c r="J2" s="92" t="s">
        <v>77</v>
      </c>
      <c r="K2" s="92" t="s">
        <v>79</v>
      </c>
      <c r="L2" s="92" t="s">
        <v>671</v>
      </c>
      <c r="M2" s="92" t="s">
        <v>672</v>
      </c>
      <c r="N2" s="92" t="s">
        <v>75</v>
      </c>
      <c r="O2" s="92" t="s">
        <v>76</v>
      </c>
      <c r="P2" s="177"/>
      <c r="Q2" s="178"/>
      <c r="R2" s="92" t="s">
        <v>82</v>
      </c>
      <c r="S2" s="92" t="s">
        <v>83</v>
      </c>
      <c r="T2" s="92" t="s">
        <v>84</v>
      </c>
      <c r="U2" s="92" t="s">
        <v>85</v>
      </c>
      <c r="V2" s="92" t="s">
        <v>86</v>
      </c>
      <c r="W2" s="92" t="s">
        <v>92</v>
      </c>
      <c r="X2" s="92" t="s">
        <v>87</v>
      </c>
      <c r="Y2" s="177"/>
      <c r="Z2" s="179"/>
      <c r="AA2" s="91" t="s">
        <v>518</v>
      </c>
      <c r="AB2" s="91" t="s">
        <v>519</v>
      </c>
      <c r="AC2" s="177"/>
      <c r="AD2" s="222" t="s">
        <v>51</v>
      </c>
      <c r="AE2" s="222" t="s">
        <v>94</v>
      </c>
      <c r="AF2" s="222"/>
      <c r="AG2" s="222" t="s">
        <v>95</v>
      </c>
      <c r="AH2" s="222"/>
      <c r="AI2" s="222" t="s">
        <v>96</v>
      </c>
      <c r="AJ2" s="222"/>
      <c r="AK2" s="222" t="s">
        <v>97</v>
      </c>
      <c r="AL2" s="222"/>
      <c r="AM2" s="177"/>
      <c r="AN2" s="180"/>
      <c r="AO2" s="91" t="s">
        <v>518</v>
      </c>
      <c r="AP2" s="91" t="s">
        <v>519</v>
      </c>
      <c r="AQ2" s="177"/>
      <c r="AR2" s="222" t="s">
        <v>51</v>
      </c>
      <c r="AS2" s="222" t="s">
        <v>100</v>
      </c>
      <c r="AT2" s="222"/>
      <c r="AU2" s="222" t="s">
        <v>105</v>
      </c>
      <c r="AV2" s="222"/>
      <c r="AW2" s="222" t="s">
        <v>101</v>
      </c>
      <c r="AX2" s="222"/>
      <c r="AY2" s="222" t="s">
        <v>102</v>
      </c>
      <c r="AZ2" s="222"/>
      <c r="BA2" s="222" t="s">
        <v>103</v>
      </c>
      <c r="BB2" s="222"/>
      <c r="BC2" s="222" t="s">
        <v>104</v>
      </c>
      <c r="BD2" s="222"/>
      <c r="BF2" s="91" t="s">
        <v>51</v>
      </c>
      <c r="BG2" s="91" t="s">
        <v>106</v>
      </c>
      <c r="BH2" s="91" t="s">
        <v>107</v>
      </c>
    </row>
    <row r="3" spans="1:60" ht="30">
      <c r="A3" s="72">
        <v>2010</v>
      </c>
      <c r="B3" s="73">
        <v>21</v>
      </c>
      <c r="C3" s="74">
        <v>2.3E-2</v>
      </c>
      <c r="D3" s="73">
        <v>0</v>
      </c>
      <c r="E3" s="74">
        <v>0</v>
      </c>
      <c r="G3" s="181">
        <v>2008</v>
      </c>
      <c r="H3" s="75">
        <v>84</v>
      </c>
      <c r="I3" s="75">
        <v>7</v>
      </c>
      <c r="J3" s="75">
        <v>3</v>
      </c>
      <c r="K3" s="75">
        <v>15</v>
      </c>
      <c r="L3" s="75" t="s">
        <v>673</v>
      </c>
      <c r="M3" s="75" t="s">
        <v>673</v>
      </c>
      <c r="N3" s="75">
        <v>0</v>
      </c>
      <c r="O3" s="75">
        <v>0</v>
      </c>
      <c r="Q3" s="182" t="s">
        <v>88</v>
      </c>
      <c r="R3" s="75" t="s">
        <v>675</v>
      </c>
      <c r="S3" s="75">
        <v>14</v>
      </c>
      <c r="T3" s="75" t="s">
        <v>676</v>
      </c>
      <c r="U3" s="75" t="s">
        <v>677</v>
      </c>
      <c r="V3" s="75" t="s">
        <v>677</v>
      </c>
      <c r="W3" s="75">
        <v>12</v>
      </c>
      <c r="X3" s="75">
        <v>40</v>
      </c>
      <c r="Z3" s="183" t="s">
        <v>94</v>
      </c>
      <c r="AA3" s="144" t="s">
        <v>677</v>
      </c>
      <c r="AB3" s="145"/>
      <c r="AD3" s="222"/>
      <c r="AE3" s="92" t="s">
        <v>6</v>
      </c>
      <c r="AF3" s="92" t="s">
        <v>4</v>
      </c>
      <c r="AG3" s="92" t="s">
        <v>6</v>
      </c>
      <c r="AH3" s="92" t="s">
        <v>4</v>
      </c>
      <c r="AI3" s="92" t="s">
        <v>6</v>
      </c>
      <c r="AJ3" s="92" t="s">
        <v>4</v>
      </c>
      <c r="AK3" s="92" t="s">
        <v>6</v>
      </c>
      <c r="AL3" s="92" t="s">
        <v>4</v>
      </c>
      <c r="AN3" s="175" t="s">
        <v>100</v>
      </c>
      <c r="AO3" s="146" t="s">
        <v>677</v>
      </c>
      <c r="AP3" s="145"/>
      <c r="AR3" s="222"/>
      <c r="AS3" s="91" t="s">
        <v>6</v>
      </c>
      <c r="AT3" s="91" t="s">
        <v>4</v>
      </c>
      <c r="AU3" s="91" t="s">
        <v>6</v>
      </c>
      <c r="AV3" s="91" t="s">
        <v>4</v>
      </c>
      <c r="AW3" s="91" t="s">
        <v>6</v>
      </c>
      <c r="AX3" s="91" t="s">
        <v>4</v>
      </c>
      <c r="AY3" s="91" t="s">
        <v>6</v>
      </c>
      <c r="AZ3" s="91" t="s">
        <v>4</v>
      </c>
      <c r="BA3" s="91" t="s">
        <v>6</v>
      </c>
      <c r="BB3" s="91" t="s">
        <v>4</v>
      </c>
      <c r="BC3" s="91" t="s">
        <v>6</v>
      </c>
      <c r="BD3" s="91" t="s">
        <v>4</v>
      </c>
      <c r="BF3" s="47">
        <v>2008</v>
      </c>
      <c r="BG3" s="39">
        <v>0</v>
      </c>
      <c r="BH3" s="39">
        <v>0</v>
      </c>
    </row>
    <row r="4" spans="1:60" ht="30">
      <c r="A4" s="72">
        <v>2011</v>
      </c>
      <c r="B4" s="73">
        <v>15</v>
      </c>
      <c r="C4" s="74">
        <v>1.7000000000000001E-2</v>
      </c>
      <c r="D4" s="73">
        <v>0</v>
      </c>
      <c r="E4" s="74">
        <v>0</v>
      </c>
      <c r="G4" s="72">
        <v>2009</v>
      </c>
      <c r="H4" s="76">
        <v>86</v>
      </c>
      <c r="I4" s="76" t="s">
        <v>673</v>
      </c>
      <c r="J4" s="76" t="s">
        <v>673</v>
      </c>
      <c r="K4" s="75">
        <v>15</v>
      </c>
      <c r="L4" s="75" t="s">
        <v>673</v>
      </c>
      <c r="M4" s="76" t="s">
        <v>673</v>
      </c>
      <c r="N4" s="76">
        <v>0</v>
      </c>
      <c r="O4" s="76">
        <v>0</v>
      </c>
      <c r="Q4" s="182" t="s">
        <v>89</v>
      </c>
      <c r="R4" s="75" t="s">
        <v>678</v>
      </c>
      <c r="S4" s="75">
        <v>15</v>
      </c>
      <c r="T4" s="75" t="s">
        <v>679</v>
      </c>
      <c r="U4" s="75" t="s">
        <v>677</v>
      </c>
      <c r="V4" s="75" t="s">
        <v>677</v>
      </c>
      <c r="W4" s="75">
        <v>0</v>
      </c>
      <c r="X4" s="75">
        <v>0</v>
      </c>
      <c r="Z4" s="183" t="s">
        <v>520</v>
      </c>
      <c r="AA4" s="144" t="s">
        <v>677</v>
      </c>
      <c r="AB4" s="145"/>
      <c r="AD4" s="181">
        <v>2008</v>
      </c>
      <c r="AE4" s="199">
        <v>0</v>
      </c>
      <c r="AF4" s="114">
        <v>0</v>
      </c>
      <c r="AG4" s="114">
        <v>0</v>
      </c>
      <c r="AH4" s="114">
        <v>0</v>
      </c>
      <c r="AI4" s="114">
        <v>0</v>
      </c>
      <c r="AJ4" s="114">
        <v>0</v>
      </c>
      <c r="AK4" s="114">
        <v>0</v>
      </c>
      <c r="AL4" s="114">
        <v>0</v>
      </c>
      <c r="AN4" s="175" t="s">
        <v>105</v>
      </c>
      <c r="AO4" s="146" t="s">
        <v>677</v>
      </c>
      <c r="AP4" s="145"/>
      <c r="AR4" s="72">
        <v>2008</v>
      </c>
      <c r="AS4" s="39">
        <v>0</v>
      </c>
      <c r="AT4" s="39">
        <v>0</v>
      </c>
      <c r="AU4" s="39">
        <v>0</v>
      </c>
      <c r="AV4" s="39">
        <v>0</v>
      </c>
      <c r="AW4" s="39">
        <v>0</v>
      </c>
      <c r="AX4" s="39">
        <v>0</v>
      </c>
      <c r="AY4" s="39">
        <v>0</v>
      </c>
      <c r="AZ4" s="39">
        <v>0</v>
      </c>
      <c r="BA4" s="39">
        <v>0</v>
      </c>
      <c r="BB4" s="39">
        <v>0</v>
      </c>
      <c r="BC4" s="39">
        <v>0</v>
      </c>
      <c r="BD4" s="39">
        <v>0</v>
      </c>
      <c r="BF4" s="47">
        <v>2009</v>
      </c>
      <c r="BG4" s="39">
        <v>0</v>
      </c>
      <c r="BH4" s="39">
        <v>0</v>
      </c>
    </row>
    <row r="5" spans="1:60" ht="45">
      <c r="A5" s="72">
        <v>2012</v>
      </c>
      <c r="B5" s="73">
        <v>12</v>
      </c>
      <c r="C5" s="74">
        <v>1.2999999999999999E-2</v>
      </c>
      <c r="D5" s="73">
        <v>0</v>
      </c>
      <c r="E5" s="74">
        <v>0</v>
      </c>
      <c r="G5" s="72">
        <v>2010</v>
      </c>
      <c r="H5" s="76">
        <v>87</v>
      </c>
      <c r="I5" s="76" t="s">
        <v>673</v>
      </c>
      <c r="J5" s="76" t="s">
        <v>673</v>
      </c>
      <c r="K5" s="75">
        <v>15</v>
      </c>
      <c r="L5" s="75" t="s">
        <v>673</v>
      </c>
      <c r="M5" s="76" t="s">
        <v>673</v>
      </c>
      <c r="N5" s="76">
        <v>0</v>
      </c>
      <c r="O5" s="76">
        <v>0</v>
      </c>
      <c r="Q5" s="182" t="s">
        <v>90</v>
      </c>
      <c r="R5" s="75" t="s">
        <v>678</v>
      </c>
      <c r="S5" s="75">
        <v>15</v>
      </c>
      <c r="T5" s="75" t="s">
        <v>679</v>
      </c>
      <c r="U5" s="75" t="s">
        <v>677</v>
      </c>
      <c r="V5" s="75" t="s">
        <v>677</v>
      </c>
      <c r="W5" s="75">
        <v>0</v>
      </c>
      <c r="X5" s="75">
        <v>0</v>
      </c>
      <c r="Z5" s="183" t="s">
        <v>96</v>
      </c>
      <c r="AA5" s="144" t="s">
        <v>677</v>
      </c>
      <c r="AB5" s="145"/>
      <c r="AD5" s="181">
        <v>2009</v>
      </c>
      <c r="AE5" s="114">
        <v>0</v>
      </c>
      <c r="AF5" s="114">
        <v>0</v>
      </c>
      <c r="AG5" s="114">
        <v>0</v>
      </c>
      <c r="AH5" s="114">
        <v>0</v>
      </c>
      <c r="AI5" s="114">
        <v>0</v>
      </c>
      <c r="AJ5" s="114">
        <v>0</v>
      </c>
      <c r="AK5" s="114">
        <v>0</v>
      </c>
      <c r="AL5" s="114">
        <v>0</v>
      </c>
      <c r="AN5" s="175" t="s">
        <v>101</v>
      </c>
      <c r="AO5" s="146" t="s">
        <v>677</v>
      </c>
      <c r="AP5" s="145"/>
      <c r="AR5" s="72">
        <v>2009</v>
      </c>
      <c r="AS5" s="39">
        <v>0</v>
      </c>
      <c r="AT5" s="39">
        <v>0</v>
      </c>
      <c r="AU5" s="39">
        <v>0</v>
      </c>
      <c r="AV5" s="39">
        <v>0</v>
      </c>
      <c r="AW5" s="39">
        <v>0</v>
      </c>
      <c r="AX5" s="39">
        <v>0</v>
      </c>
      <c r="AY5" s="39">
        <v>0</v>
      </c>
      <c r="AZ5" s="39">
        <v>0</v>
      </c>
      <c r="BA5" s="39">
        <v>0</v>
      </c>
      <c r="BB5" s="39">
        <v>0</v>
      </c>
      <c r="BC5" s="39">
        <v>0</v>
      </c>
      <c r="BD5" s="39">
        <v>0</v>
      </c>
      <c r="BF5" s="47">
        <v>2010</v>
      </c>
      <c r="BG5" s="39">
        <v>0</v>
      </c>
      <c r="BH5" s="39">
        <v>0</v>
      </c>
    </row>
    <row r="6" spans="1:60" ht="45">
      <c r="A6" s="72">
        <v>2013</v>
      </c>
      <c r="B6" s="73"/>
      <c r="C6" s="74"/>
      <c r="D6" s="73"/>
      <c r="E6" s="74"/>
      <c r="G6" s="72">
        <v>2011</v>
      </c>
      <c r="H6" s="76">
        <v>94</v>
      </c>
      <c r="I6" s="76">
        <v>6</v>
      </c>
      <c r="J6" s="76">
        <v>4</v>
      </c>
      <c r="K6" s="75">
        <v>15</v>
      </c>
      <c r="L6" s="75" t="s">
        <v>673</v>
      </c>
      <c r="M6" s="76">
        <v>21220</v>
      </c>
      <c r="N6" s="76">
        <v>0</v>
      </c>
      <c r="O6" s="76">
        <v>0</v>
      </c>
      <c r="Q6" s="4" t="s">
        <v>91</v>
      </c>
      <c r="Z6" s="183" t="s">
        <v>521</v>
      </c>
      <c r="AA6" s="144" t="s">
        <v>677</v>
      </c>
      <c r="AB6" s="145"/>
      <c r="AD6" s="181">
        <v>2010</v>
      </c>
      <c r="AE6" s="114">
        <v>0</v>
      </c>
      <c r="AF6" s="114">
        <v>0</v>
      </c>
      <c r="AG6" s="114">
        <v>0</v>
      </c>
      <c r="AH6" s="114">
        <v>0</v>
      </c>
      <c r="AI6" s="114">
        <v>0</v>
      </c>
      <c r="AJ6" s="114">
        <v>0</v>
      </c>
      <c r="AK6" s="114">
        <v>0</v>
      </c>
      <c r="AL6" s="114">
        <v>0</v>
      </c>
      <c r="AN6" s="175" t="s">
        <v>524</v>
      </c>
      <c r="AO6" s="146" t="s">
        <v>677</v>
      </c>
      <c r="AP6" s="145"/>
      <c r="AR6" s="72">
        <v>2010</v>
      </c>
      <c r="AS6" s="39">
        <v>0</v>
      </c>
      <c r="AT6" s="39">
        <v>0</v>
      </c>
      <c r="AU6" s="39">
        <v>0</v>
      </c>
      <c r="AV6" s="39">
        <v>0</v>
      </c>
      <c r="AW6" s="39">
        <v>0</v>
      </c>
      <c r="AX6" s="39">
        <v>0</v>
      </c>
      <c r="AY6" s="39">
        <v>0</v>
      </c>
      <c r="AZ6" s="39">
        <v>0</v>
      </c>
      <c r="BA6" s="39">
        <v>0</v>
      </c>
      <c r="BB6" s="39">
        <v>0</v>
      </c>
      <c r="BC6" s="39">
        <v>0</v>
      </c>
      <c r="BD6" s="39">
        <v>0</v>
      </c>
      <c r="BF6" s="47">
        <v>2011</v>
      </c>
      <c r="BG6" s="39">
        <v>0</v>
      </c>
      <c r="BH6" s="39">
        <v>0</v>
      </c>
    </row>
    <row r="7" spans="1:60" ht="30">
      <c r="A7" s="72">
        <v>2014</v>
      </c>
      <c r="B7" s="73"/>
      <c r="C7" s="74"/>
      <c r="D7" s="73"/>
      <c r="E7" s="74"/>
      <c r="G7" s="72">
        <v>2012</v>
      </c>
      <c r="H7" s="76"/>
      <c r="I7" s="76"/>
      <c r="J7" s="76"/>
      <c r="K7" s="75"/>
      <c r="L7" s="76"/>
      <c r="M7" s="76"/>
      <c r="N7" s="76"/>
      <c r="O7" s="76"/>
      <c r="Z7" s="4" t="s">
        <v>98</v>
      </c>
      <c r="AD7" s="181">
        <v>2011</v>
      </c>
      <c r="AE7" s="114">
        <v>0</v>
      </c>
      <c r="AF7" s="114">
        <v>0</v>
      </c>
      <c r="AG7" s="114">
        <v>0</v>
      </c>
      <c r="AH7" s="114">
        <v>0</v>
      </c>
      <c r="AI7" s="114">
        <v>0</v>
      </c>
      <c r="AJ7" s="114">
        <v>0</v>
      </c>
      <c r="AK7" s="114">
        <v>0</v>
      </c>
      <c r="AL7" s="114">
        <v>0</v>
      </c>
      <c r="AN7" s="175" t="s">
        <v>525</v>
      </c>
      <c r="AO7" s="146" t="s">
        <v>677</v>
      </c>
      <c r="AP7" s="145"/>
      <c r="AR7" s="72">
        <v>2011</v>
      </c>
      <c r="AS7" s="39">
        <v>0</v>
      </c>
      <c r="AT7" s="39">
        <v>0</v>
      </c>
      <c r="AU7" s="39">
        <v>0</v>
      </c>
      <c r="AV7" s="39">
        <v>0</v>
      </c>
      <c r="AW7" s="39">
        <v>0</v>
      </c>
      <c r="AX7" s="39">
        <v>0</v>
      </c>
      <c r="AY7" s="39">
        <v>0</v>
      </c>
      <c r="AZ7" s="39">
        <v>0</v>
      </c>
      <c r="BA7" s="39">
        <v>0</v>
      </c>
      <c r="BB7" s="39">
        <v>0</v>
      </c>
      <c r="BC7" s="39">
        <v>0</v>
      </c>
      <c r="BD7" s="39">
        <v>0</v>
      </c>
      <c r="BF7" s="47">
        <v>2012</v>
      </c>
      <c r="BG7" s="39">
        <v>0</v>
      </c>
      <c r="BH7" s="39">
        <v>0</v>
      </c>
    </row>
    <row r="8" spans="1:60" ht="30">
      <c r="A8" s="72">
        <v>2015</v>
      </c>
      <c r="B8" s="73"/>
      <c r="C8" s="74"/>
      <c r="D8" s="73"/>
      <c r="E8" s="74"/>
      <c r="G8" s="72">
        <v>2013</v>
      </c>
      <c r="H8" s="76"/>
      <c r="I8" s="76"/>
      <c r="J8" s="76"/>
      <c r="K8" s="75"/>
      <c r="L8" s="76"/>
      <c r="M8" s="76"/>
      <c r="N8" s="76"/>
      <c r="O8" s="76"/>
      <c r="AD8" s="181">
        <v>2012</v>
      </c>
      <c r="AE8" s="114">
        <v>0</v>
      </c>
      <c r="AF8" s="114">
        <v>0</v>
      </c>
      <c r="AG8" s="114">
        <v>0</v>
      </c>
      <c r="AH8" s="114">
        <v>0</v>
      </c>
      <c r="AI8" s="114">
        <v>0</v>
      </c>
      <c r="AJ8" s="114">
        <v>0</v>
      </c>
      <c r="AK8" s="114">
        <v>0</v>
      </c>
      <c r="AL8" s="114">
        <v>0</v>
      </c>
      <c r="AN8" s="175" t="s">
        <v>526</v>
      </c>
      <c r="AO8" s="146" t="s">
        <v>677</v>
      </c>
      <c r="AP8" s="145"/>
      <c r="AR8" s="72">
        <v>2012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39">
        <v>0</v>
      </c>
      <c r="BB8" s="39">
        <v>0</v>
      </c>
      <c r="BC8" s="39">
        <v>0</v>
      </c>
      <c r="BD8" s="39">
        <v>0</v>
      </c>
      <c r="BF8" s="47">
        <v>2013</v>
      </c>
      <c r="BG8" s="39"/>
      <c r="BH8" s="39"/>
    </row>
    <row r="9" spans="1:60">
      <c r="A9" s="72">
        <v>2016</v>
      </c>
      <c r="B9" s="73"/>
      <c r="C9" s="74"/>
      <c r="D9" s="73"/>
      <c r="E9" s="74"/>
      <c r="G9" s="72">
        <v>2014</v>
      </c>
      <c r="H9" s="76"/>
      <c r="I9" s="76"/>
      <c r="J9" s="76"/>
      <c r="K9" s="75"/>
      <c r="L9" s="76"/>
      <c r="M9" s="76"/>
      <c r="N9" s="76"/>
      <c r="O9" s="76"/>
      <c r="AD9" s="181">
        <v>2013</v>
      </c>
      <c r="AE9" s="114"/>
      <c r="AF9" s="114"/>
      <c r="AG9" s="114"/>
      <c r="AH9" s="114"/>
      <c r="AI9" s="114"/>
      <c r="AJ9" s="114"/>
      <c r="AK9" s="114"/>
      <c r="AL9" s="114"/>
      <c r="AN9" s="4" t="s">
        <v>98</v>
      </c>
      <c r="AR9" s="72">
        <v>2013</v>
      </c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F9" s="47">
        <v>2014</v>
      </c>
      <c r="BG9" s="39"/>
      <c r="BH9" s="39"/>
    </row>
    <row r="10" spans="1:60">
      <c r="A10" s="72">
        <v>2017</v>
      </c>
      <c r="B10" s="73"/>
      <c r="C10" s="74"/>
      <c r="D10" s="73"/>
      <c r="E10" s="74"/>
      <c r="G10" s="72">
        <v>2015</v>
      </c>
      <c r="H10" s="76">
        <v>15</v>
      </c>
      <c r="I10" s="76"/>
      <c r="J10" s="76"/>
      <c r="K10" s="75"/>
      <c r="L10" s="76"/>
      <c r="M10" s="76"/>
      <c r="N10" s="76"/>
      <c r="O10" s="76"/>
      <c r="AD10" s="181">
        <v>2014</v>
      </c>
      <c r="AE10" s="114"/>
      <c r="AF10" s="114"/>
      <c r="AG10" s="114"/>
      <c r="AH10" s="114"/>
      <c r="AI10" s="114"/>
      <c r="AJ10" s="114"/>
      <c r="AK10" s="114"/>
      <c r="AL10" s="114"/>
      <c r="AR10" s="72">
        <v>2014</v>
      </c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F10" s="47">
        <v>2015</v>
      </c>
      <c r="BG10" s="39"/>
      <c r="BH10" s="39"/>
    </row>
    <row r="11" spans="1:60">
      <c r="A11" s="4" t="s">
        <v>72</v>
      </c>
      <c r="G11" s="72">
        <v>2016</v>
      </c>
      <c r="H11" s="76"/>
      <c r="I11" s="76"/>
      <c r="J11" s="76"/>
      <c r="K11" s="75"/>
      <c r="L11" s="76"/>
      <c r="M11" s="76"/>
      <c r="N11" s="76"/>
      <c r="O11" s="76"/>
      <c r="AD11" s="181">
        <v>2015</v>
      </c>
      <c r="AE11" s="114"/>
      <c r="AF11" s="114"/>
      <c r="AG11" s="114"/>
      <c r="AH11" s="114"/>
      <c r="AI11" s="114"/>
      <c r="AJ11" s="114"/>
      <c r="AK11" s="114"/>
      <c r="AL11" s="114"/>
      <c r="AR11" s="72">
        <v>2015</v>
      </c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F11" s="47">
        <v>2016</v>
      </c>
      <c r="BG11" s="39"/>
      <c r="BH11" s="39"/>
    </row>
    <row r="12" spans="1:60">
      <c r="G12" s="72">
        <v>2017</v>
      </c>
      <c r="H12" s="76"/>
      <c r="I12" s="76"/>
      <c r="J12" s="76"/>
      <c r="K12" s="75"/>
      <c r="L12" s="76"/>
      <c r="M12" s="76"/>
      <c r="N12" s="76"/>
      <c r="O12" s="76"/>
      <c r="AD12" s="181">
        <v>2016</v>
      </c>
      <c r="AE12" s="114"/>
      <c r="AF12" s="114"/>
      <c r="AG12" s="114"/>
      <c r="AH12" s="114"/>
      <c r="AI12" s="114"/>
      <c r="AJ12" s="114"/>
      <c r="AK12" s="114"/>
      <c r="AL12" s="114"/>
      <c r="AR12" s="72">
        <v>2016</v>
      </c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F12" s="47">
        <v>2017</v>
      </c>
      <c r="BG12" s="39"/>
      <c r="BH12" s="39"/>
    </row>
    <row r="13" spans="1:60">
      <c r="G13" s="4" t="s">
        <v>78</v>
      </c>
      <c r="AD13" s="181">
        <v>2017</v>
      </c>
      <c r="AE13" s="114"/>
      <c r="AF13" s="114"/>
      <c r="AG13" s="114"/>
      <c r="AH13" s="114"/>
      <c r="AI13" s="114"/>
      <c r="AJ13" s="114"/>
      <c r="AK13" s="114"/>
      <c r="AL13" s="114"/>
      <c r="AR13" s="72">
        <v>2017</v>
      </c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F13" s="4" t="s">
        <v>98</v>
      </c>
    </row>
    <row r="14" spans="1:60">
      <c r="AD14" s="4" t="s">
        <v>98</v>
      </c>
      <c r="AR14" s="4" t="s">
        <v>98</v>
      </c>
    </row>
  </sheetData>
  <sheetProtection password="D211" sheet="1" objects="1" scenarios="1"/>
  <mergeCells count="20">
    <mergeCell ref="BC2:BD2"/>
    <mergeCell ref="AD2:AD3"/>
    <mergeCell ref="AE2:AF2"/>
    <mergeCell ref="AG2:AH2"/>
    <mergeCell ref="AI2:AJ2"/>
    <mergeCell ref="AK2:AL2"/>
    <mergeCell ref="AR2:AR3"/>
    <mergeCell ref="AS2:AT2"/>
    <mergeCell ref="AU2:AV2"/>
    <mergeCell ref="AW2:AX2"/>
    <mergeCell ref="AY2:AZ2"/>
    <mergeCell ref="BA2:BB2"/>
    <mergeCell ref="Z1:AB1"/>
    <mergeCell ref="AN1:AP1"/>
    <mergeCell ref="BF1:BH1"/>
    <mergeCell ref="A1:E1"/>
    <mergeCell ref="G1:O1"/>
    <mergeCell ref="Q1:X1"/>
    <mergeCell ref="AD1:AL1"/>
    <mergeCell ref="AR1:BD1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4"/>
  <sheetViews>
    <sheetView topLeftCell="A20" zoomScaleNormal="100" workbookViewId="0">
      <selection activeCell="A45" sqref="A45"/>
    </sheetView>
  </sheetViews>
  <sheetFormatPr defaultRowHeight="15"/>
  <cols>
    <col min="1" max="1" width="12.140625" style="4" customWidth="1"/>
    <col min="2" max="3" width="28.5703125" style="4" customWidth="1"/>
    <col min="4" max="4" width="26.42578125" style="4" customWidth="1"/>
    <col min="5" max="5" width="9.140625" style="4"/>
    <col min="6" max="6" width="12.42578125" style="4" customWidth="1"/>
    <col min="7" max="7" width="19.42578125" style="4" customWidth="1"/>
    <col min="8" max="8" width="14.140625" style="4" customWidth="1"/>
    <col min="9" max="9" width="13.7109375" style="4" customWidth="1"/>
    <col min="10" max="10" width="9.140625" style="4"/>
    <col min="11" max="11" width="10.140625" style="4" customWidth="1"/>
    <col min="12" max="12" width="12.5703125" style="4" customWidth="1"/>
    <col min="13" max="13" width="11.42578125" style="4" customWidth="1"/>
    <col min="14" max="14" width="12.5703125" style="4" customWidth="1"/>
    <col min="15" max="15" width="13.5703125" style="4" customWidth="1"/>
    <col min="16" max="16" width="26" style="4" customWidth="1"/>
    <col min="17" max="17" width="24.7109375" style="4" customWidth="1"/>
    <col min="18" max="18" width="9.140625" style="4"/>
    <col min="19" max="19" width="11" style="4" customWidth="1"/>
    <col min="20" max="20" width="36.140625" style="4" customWidth="1"/>
    <col min="21" max="21" width="32.7109375" style="4" customWidth="1"/>
    <col min="22" max="22" width="25.7109375" style="4" customWidth="1"/>
    <col min="23" max="23" width="9.140625" style="4"/>
    <col min="24" max="24" width="18.7109375" style="4" customWidth="1"/>
    <col min="25" max="25" width="49" style="4" customWidth="1"/>
    <col min="26" max="26" width="9.140625" style="4"/>
    <col min="27" max="27" width="20.42578125" style="4" customWidth="1"/>
    <col min="28" max="28" width="35.42578125" style="4" customWidth="1"/>
    <col min="29" max="16384" width="9.140625" style="4"/>
  </cols>
  <sheetData>
    <row r="1" spans="1:28" s="176" customFormat="1">
      <c r="A1" s="218" t="s">
        <v>108</v>
      </c>
      <c r="B1" s="218"/>
      <c r="C1" s="218"/>
      <c r="D1" s="218"/>
      <c r="F1" s="219" t="s">
        <v>514</v>
      </c>
      <c r="G1" s="219"/>
      <c r="H1" s="219"/>
      <c r="I1" s="219"/>
      <c r="K1" s="218" t="s">
        <v>114</v>
      </c>
      <c r="L1" s="218"/>
      <c r="M1" s="218"/>
      <c r="N1" s="218"/>
      <c r="O1" s="218"/>
      <c r="P1" s="218"/>
      <c r="Q1" s="218"/>
      <c r="S1" s="218" t="s">
        <v>166</v>
      </c>
      <c r="T1" s="218"/>
      <c r="U1" s="218"/>
      <c r="V1" s="218"/>
      <c r="X1" s="218" t="s">
        <v>170</v>
      </c>
      <c r="Y1" s="218"/>
      <c r="AA1" s="218" t="s">
        <v>172</v>
      </c>
      <c r="AB1" s="218"/>
    </row>
    <row r="2" spans="1:28" ht="30">
      <c r="A2" s="111" t="s">
        <v>51</v>
      </c>
      <c r="B2" s="111" t="s">
        <v>109</v>
      </c>
      <c r="C2" s="86" t="s">
        <v>110</v>
      </c>
      <c r="D2" s="86" t="s">
        <v>111</v>
      </c>
      <c r="F2" s="217" t="s">
        <v>51</v>
      </c>
      <c r="G2" s="111" t="s">
        <v>112</v>
      </c>
      <c r="H2" s="221" t="s">
        <v>113</v>
      </c>
      <c r="I2" s="221"/>
      <c r="K2" s="224" t="s">
        <v>51</v>
      </c>
      <c r="L2" s="223" t="s">
        <v>115</v>
      </c>
      <c r="M2" s="223"/>
      <c r="N2" s="223" t="s">
        <v>119</v>
      </c>
      <c r="O2" s="223"/>
      <c r="P2" s="223" t="s">
        <v>116</v>
      </c>
      <c r="Q2" s="223" t="s">
        <v>117</v>
      </c>
      <c r="S2" s="109" t="s">
        <v>51</v>
      </c>
      <c r="T2" s="111" t="s">
        <v>167</v>
      </c>
      <c r="U2" s="111" t="s">
        <v>168</v>
      </c>
      <c r="V2" s="111" t="s">
        <v>169</v>
      </c>
      <c r="X2" s="109" t="s">
        <v>51</v>
      </c>
      <c r="Y2" s="111" t="s">
        <v>171</v>
      </c>
      <c r="AA2" s="109" t="s">
        <v>51</v>
      </c>
      <c r="AB2" s="111" t="s">
        <v>173</v>
      </c>
    </row>
    <row r="3" spans="1:28" ht="25.5">
      <c r="A3" s="70">
        <v>2008</v>
      </c>
      <c r="B3" s="71">
        <v>571</v>
      </c>
      <c r="C3" s="71">
        <v>12</v>
      </c>
      <c r="D3" s="136">
        <f>C3/B3</f>
        <v>2.1015761821366025E-2</v>
      </c>
      <c r="F3" s="217"/>
      <c r="G3" s="109" t="s">
        <v>2</v>
      </c>
      <c r="H3" s="109" t="s">
        <v>2</v>
      </c>
      <c r="I3" s="109" t="s">
        <v>5</v>
      </c>
      <c r="K3" s="224"/>
      <c r="L3" s="113" t="s">
        <v>2</v>
      </c>
      <c r="M3" s="112" t="s">
        <v>120</v>
      </c>
      <c r="N3" s="112" t="s">
        <v>2</v>
      </c>
      <c r="O3" s="112" t="s">
        <v>118</v>
      </c>
      <c r="P3" s="223"/>
      <c r="Q3" s="223"/>
      <c r="S3" s="110">
        <v>2008</v>
      </c>
      <c r="T3" s="10">
        <v>0</v>
      </c>
      <c r="U3" s="10">
        <v>1</v>
      </c>
      <c r="V3" s="10">
        <v>1</v>
      </c>
      <c r="X3" s="110">
        <v>2008</v>
      </c>
      <c r="Y3" s="10">
        <v>27</v>
      </c>
      <c r="AA3" s="110">
        <v>2008</v>
      </c>
      <c r="AB3" s="10">
        <v>2</v>
      </c>
    </row>
    <row r="4" spans="1:28">
      <c r="A4" s="70">
        <v>2009</v>
      </c>
      <c r="B4" s="71">
        <v>578</v>
      </c>
      <c r="C4" s="71">
        <v>8</v>
      </c>
      <c r="D4" s="136">
        <f t="shared" ref="D4:D12" si="0">C4/B4</f>
        <v>1.384083044982699E-2</v>
      </c>
      <c r="F4" s="110">
        <v>2008</v>
      </c>
      <c r="G4" s="10">
        <v>87</v>
      </c>
      <c r="H4" s="10">
        <v>36</v>
      </c>
      <c r="I4" s="131">
        <f>H4/G4</f>
        <v>0.41379310344827586</v>
      </c>
      <c r="K4" s="110">
        <v>2008</v>
      </c>
      <c r="L4" s="10">
        <v>4</v>
      </c>
      <c r="M4" s="202">
        <v>7.0000000000000001E-3</v>
      </c>
      <c r="N4" s="10">
        <v>36</v>
      </c>
      <c r="O4" s="203">
        <v>0.41370000000000001</v>
      </c>
      <c r="P4" s="45" t="s">
        <v>674</v>
      </c>
      <c r="Q4" s="45" t="s">
        <v>674</v>
      </c>
      <c r="S4" s="110">
        <v>2009</v>
      </c>
      <c r="T4" s="10">
        <v>0</v>
      </c>
      <c r="U4" s="10">
        <v>1</v>
      </c>
      <c r="V4" s="10">
        <v>1</v>
      </c>
      <c r="X4" s="110">
        <v>2009</v>
      </c>
      <c r="Y4" s="10">
        <v>34</v>
      </c>
      <c r="AA4" s="110">
        <v>2009</v>
      </c>
      <c r="AB4" s="10">
        <v>2</v>
      </c>
    </row>
    <row r="5" spans="1:28">
      <c r="A5" s="70">
        <v>2010</v>
      </c>
      <c r="B5" s="71">
        <v>593</v>
      </c>
      <c r="C5" s="71">
        <v>15</v>
      </c>
      <c r="D5" s="136">
        <f t="shared" si="0"/>
        <v>2.5295109612141653E-2</v>
      </c>
      <c r="F5" s="110">
        <v>2009</v>
      </c>
      <c r="G5" s="10">
        <v>91</v>
      </c>
      <c r="H5" s="10">
        <v>45</v>
      </c>
      <c r="I5" s="131">
        <f t="shared" ref="I5:I13" si="1">H5/G5</f>
        <v>0.49450549450549453</v>
      </c>
      <c r="K5" s="110">
        <v>2009</v>
      </c>
      <c r="L5" s="10">
        <v>5</v>
      </c>
      <c r="M5" s="202">
        <v>8.6E-3</v>
      </c>
      <c r="N5" s="10">
        <v>45</v>
      </c>
      <c r="O5" s="203">
        <v>0.4945</v>
      </c>
      <c r="P5" s="45"/>
      <c r="Q5" s="45"/>
      <c r="S5" s="110">
        <v>2010</v>
      </c>
      <c r="T5" s="10">
        <v>0</v>
      </c>
      <c r="U5" s="10">
        <v>1</v>
      </c>
      <c r="V5" s="10">
        <v>1</v>
      </c>
      <c r="X5" s="110">
        <v>2010</v>
      </c>
      <c r="Y5" s="10">
        <v>32</v>
      </c>
      <c r="AA5" s="110">
        <v>2010</v>
      </c>
      <c r="AB5" s="10">
        <v>2</v>
      </c>
    </row>
    <row r="6" spans="1:28">
      <c r="A6" s="70">
        <v>2011</v>
      </c>
      <c r="B6" s="71">
        <v>648</v>
      </c>
      <c r="C6" s="71">
        <v>19</v>
      </c>
      <c r="D6" s="136">
        <f t="shared" si="0"/>
        <v>2.9320987654320986E-2</v>
      </c>
      <c r="F6" s="110">
        <v>2010</v>
      </c>
      <c r="G6" s="10">
        <v>104</v>
      </c>
      <c r="H6" s="10">
        <v>45</v>
      </c>
      <c r="I6" s="131">
        <f t="shared" si="1"/>
        <v>0.43269230769230771</v>
      </c>
      <c r="K6" s="110">
        <v>2010</v>
      </c>
      <c r="L6" s="10">
        <v>0</v>
      </c>
      <c r="M6" s="10">
        <v>0</v>
      </c>
      <c r="N6" s="10">
        <v>45</v>
      </c>
      <c r="O6" s="203">
        <v>0.43259999999999998</v>
      </c>
      <c r="P6" s="45"/>
      <c r="Q6" s="45"/>
      <c r="S6" s="110">
        <v>2011</v>
      </c>
      <c r="T6" s="10">
        <v>0</v>
      </c>
      <c r="U6" s="10">
        <v>1</v>
      </c>
      <c r="V6" s="10">
        <v>1</v>
      </c>
      <c r="X6" s="110">
        <v>2011</v>
      </c>
      <c r="Y6" s="10">
        <v>32</v>
      </c>
      <c r="AA6" s="110">
        <v>2011</v>
      </c>
      <c r="AB6" s="10">
        <v>2</v>
      </c>
    </row>
    <row r="7" spans="1:28">
      <c r="A7" s="70">
        <v>2012</v>
      </c>
      <c r="B7" s="71"/>
      <c r="C7" s="71"/>
      <c r="D7" s="136" t="e">
        <f t="shared" si="0"/>
        <v>#DIV/0!</v>
      </c>
      <c r="F7" s="110">
        <v>2011</v>
      </c>
      <c r="G7" s="10">
        <v>135</v>
      </c>
      <c r="H7" s="10">
        <v>65</v>
      </c>
      <c r="I7" s="131">
        <f t="shared" si="1"/>
        <v>0.48148148148148145</v>
      </c>
      <c r="K7" s="110">
        <v>2011</v>
      </c>
      <c r="L7" s="10">
        <v>5</v>
      </c>
      <c r="M7" s="202">
        <v>7.7000000000000002E-3</v>
      </c>
      <c r="N7" s="10">
        <v>65</v>
      </c>
      <c r="O7" s="203">
        <v>0.49609999999999999</v>
      </c>
      <c r="P7" s="45"/>
      <c r="Q7" s="45"/>
      <c r="S7" s="110">
        <v>2012</v>
      </c>
      <c r="T7" s="10"/>
      <c r="U7" s="10"/>
      <c r="V7" s="10"/>
      <c r="X7" s="110">
        <v>2012</v>
      </c>
      <c r="Y7" s="10"/>
      <c r="AA7" s="110">
        <v>2012</v>
      </c>
      <c r="AB7" s="10"/>
    </row>
    <row r="8" spans="1:28">
      <c r="A8" s="70">
        <v>2013</v>
      </c>
      <c r="B8" s="71"/>
      <c r="C8" s="71"/>
      <c r="D8" s="136" t="e">
        <f t="shared" si="0"/>
        <v>#DIV/0!</v>
      </c>
      <c r="F8" s="110">
        <v>2012</v>
      </c>
      <c r="G8" s="10"/>
      <c r="H8" s="10"/>
      <c r="I8" s="131" t="e">
        <f t="shared" si="1"/>
        <v>#DIV/0!</v>
      </c>
      <c r="K8" s="110">
        <v>2012</v>
      </c>
      <c r="L8" s="10"/>
      <c r="M8" s="10"/>
      <c r="N8" s="45"/>
      <c r="O8" s="45"/>
      <c r="P8" s="45"/>
      <c r="Q8" s="45"/>
      <c r="S8" s="110">
        <v>2013</v>
      </c>
      <c r="T8" s="10"/>
      <c r="U8" s="10"/>
      <c r="V8" s="10"/>
      <c r="X8" s="110">
        <v>2013</v>
      </c>
      <c r="Y8" s="10"/>
      <c r="AA8" s="110">
        <v>2013</v>
      </c>
      <c r="AB8" s="10"/>
    </row>
    <row r="9" spans="1:28">
      <c r="A9" s="70">
        <v>2014</v>
      </c>
      <c r="B9" s="71"/>
      <c r="C9" s="71"/>
      <c r="D9" s="136" t="e">
        <f t="shared" si="0"/>
        <v>#DIV/0!</v>
      </c>
      <c r="F9" s="110">
        <v>2013</v>
      </c>
      <c r="G9" s="10"/>
      <c r="H9" s="10"/>
      <c r="I9" s="131" t="e">
        <f t="shared" si="1"/>
        <v>#DIV/0!</v>
      </c>
      <c r="K9" s="110">
        <v>2013</v>
      </c>
      <c r="L9" s="10"/>
      <c r="M9" s="10"/>
      <c r="N9" s="45"/>
      <c r="O9" s="45"/>
      <c r="P9" s="45"/>
      <c r="Q9" s="45"/>
      <c r="S9" s="110">
        <v>2014</v>
      </c>
      <c r="T9" s="10"/>
      <c r="U9" s="10"/>
      <c r="V9" s="10"/>
      <c r="X9" s="110">
        <v>2014</v>
      </c>
      <c r="Y9" s="10"/>
      <c r="AA9" s="110">
        <v>2014</v>
      </c>
      <c r="AB9" s="10"/>
    </row>
    <row r="10" spans="1:28">
      <c r="A10" s="70">
        <v>2015</v>
      </c>
      <c r="B10" s="71"/>
      <c r="C10" s="71"/>
      <c r="D10" s="136" t="e">
        <f t="shared" si="0"/>
        <v>#DIV/0!</v>
      </c>
      <c r="F10" s="110">
        <v>2014</v>
      </c>
      <c r="G10" s="10"/>
      <c r="H10" s="10"/>
      <c r="I10" s="131" t="e">
        <f t="shared" si="1"/>
        <v>#DIV/0!</v>
      </c>
      <c r="K10" s="110">
        <v>2014</v>
      </c>
      <c r="L10" s="10"/>
      <c r="M10" s="10"/>
      <c r="N10" s="45"/>
      <c r="O10" s="45"/>
      <c r="P10" s="45"/>
      <c r="Q10" s="45"/>
      <c r="S10" s="110">
        <v>2015</v>
      </c>
      <c r="T10" s="10"/>
      <c r="U10" s="10"/>
      <c r="V10" s="10"/>
      <c r="X10" s="110">
        <v>2015</v>
      </c>
      <c r="Y10" s="10"/>
      <c r="AA10" s="110">
        <v>2015</v>
      </c>
      <c r="AB10" s="10"/>
    </row>
    <row r="11" spans="1:28">
      <c r="A11" s="70">
        <v>2016</v>
      </c>
      <c r="B11" s="71"/>
      <c r="C11" s="71"/>
      <c r="D11" s="136" t="e">
        <f t="shared" si="0"/>
        <v>#DIV/0!</v>
      </c>
      <c r="F11" s="110">
        <v>2015</v>
      </c>
      <c r="G11" s="10"/>
      <c r="H11" s="10"/>
      <c r="I11" s="131" t="e">
        <f t="shared" si="1"/>
        <v>#DIV/0!</v>
      </c>
      <c r="K11" s="110">
        <v>2015</v>
      </c>
      <c r="L11" s="10"/>
      <c r="M11" s="10"/>
      <c r="N11" s="45"/>
      <c r="O11" s="45"/>
      <c r="P11" s="45"/>
      <c r="Q11" s="45"/>
      <c r="S11" s="110">
        <v>2016</v>
      </c>
      <c r="T11" s="10"/>
      <c r="U11" s="10"/>
      <c r="V11" s="10"/>
      <c r="X11" s="110">
        <v>2016</v>
      </c>
      <c r="Y11" s="10"/>
      <c r="AA11" s="110">
        <v>2016</v>
      </c>
      <c r="AB11" s="10"/>
    </row>
    <row r="12" spans="1:28">
      <c r="A12" s="70">
        <v>2017</v>
      </c>
      <c r="B12" s="71"/>
      <c r="C12" s="71"/>
      <c r="D12" s="136" t="e">
        <f t="shared" si="0"/>
        <v>#DIV/0!</v>
      </c>
      <c r="F12" s="110">
        <v>2016</v>
      </c>
      <c r="G12" s="10"/>
      <c r="H12" s="10"/>
      <c r="I12" s="131" t="e">
        <f t="shared" si="1"/>
        <v>#DIV/0!</v>
      </c>
      <c r="K12" s="110">
        <v>2016</v>
      </c>
      <c r="L12" s="10"/>
      <c r="M12" s="10"/>
      <c r="N12" s="45"/>
      <c r="O12" s="45"/>
      <c r="P12" s="45"/>
      <c r="Q12" s="45"/>
      <c r="S12" s="110">
        <v>2017</v>
      </c>
      <c r="T12" s="10"/>
      <c r="U12" s="10"/>
      <c r="V12" s="10"/>
      <c r="X12" s="110">
        <v>2017</v>
      </c>
      <c r="Y12" s="10"/>
      <c r="AA12" s="110">
        <v>2017</v>
      </c>
      <c r="AB12" s="10"/>
    </row>
    <row r="13" spans="1:28">
      <c r="A13" s="4" t="s">
        <v>23</v>
      </c>
      <c r="F13" s="110">
        <v>2017</v>
      </c>
      <c r="G13" s="10"/>
      <c r="H13" s="10"/>
      <c r="I13" s="131" t="e">
        <f t="shared" si="1"/>
        <v>#DIV/0!</v>
      </c>
      <c r="K13" s="110">
        <v>2017</v>
      </c>
      <c r="L13" s="10"/>
      <c r="M13" s="10"/>
      <c r="N13" s="45"/>
      <c r="O13" s="45"/>
      <c r="P13" s="45"/>
      <c r="Q13" s="45"/>
      <c r="S13" s="4" t="s">
        <v>129</v>
      </c>
      <c r="X13" s="4" t="s">
        <v>129</v>
      </c>
      <c r="AA13" s="4" t="s">
        <v>129</v>
      </c>
    </row>
    <row r="14" spans="1:28">
      <c r="F14" s="4" t="s">
        <v>23</v>
      </c>
      <c r="K14" s="4" t="s">
        <v>23</v>
      </c>
    </row>
  </sheetData>
  <sheetProtection password="D211" sheet="1" objects="1" scenarios="1"/>
  <mergeCells count="13">
    <mergeCell ref="Q2:Q3"/>
    <mergeCell ref="F2:F3"/>
    <mergeCell ref="H2:I2"/>
    <mergeCell ref="K2:K3"/>
    <mergeCell ref="L2:M2"/>
    <mergeCell ref="N2:O2"/>
    <mergeCell ref="P2:P3"/>
    <mergeCell ref="AA1:AB1"/>
    <mergeCell ref="A1:D1"/>
    <mergeCell ref="F1:I1"/>
    <mergeCell ref="K1:Q1"/>
    <mergeCell ref="S1:V1"/>
    <mergeCell ref="X1:Y1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27"/>
  <sheetViews>
    <sheetView topLeftCell="A11" zoomScale="85" zoomScaleNormal="85" workbookViewId="0">
      <selection activeCell="A30" sqref="A30"/>
    </sheetView>
  </sheetViews>
  <sheetFormatPr defaultRowHeight="15"/>
  <cols>
    <col min="1" max="1" width="9.140625" style="4"/>
    <col min="2" max="2" width="16.5703125" style="4" customWidth="1"/>
    <col min="3" max="3" width="18.28515625" style="4" customWidth="1"/>
    <col min="4" max="4" width="16.85546875" style="4" customWidth="1"/>
    <col min="5" max="5" width="17.140625" style="4" customWidth="1"/>
    <col min="6" max="6" width="15.85546875" style="4" customWidth="1"/>
    <col min="7" max="7" width="16.28515625" style="4" customWidth="1"/>
    <col min="8" max="8" width="17.5703125" style="4" customWidth="1"/>
    <col min="9" max="9" width="16.5703125" style="4" customWidth="1"/>
    <col min="10" max="10" width="9.140625" style="4"/>
    <col min="11" max="11" width="20.5703125" style="4" customWidth="1"/>
    <col min="12" max="12" width="26" style="4" customWidth="1"/>
    <col min="13" max="13" width="25.140625" style="4" customWidth="1"/>
    <col min="14" max="14" width="9.140625" style="4"/>
    <col min="15" max="15" width="16.7109375" style="4" customWidth="1"/>
    <col min="16" max="16" width="27.42578125" style="4" customWidth="1"/>
    <col min="17" max="17" width="25.7109375" style="4" customWidth="1"/>
    <col min="18" max="18" width="9.140625" style="4"/>
    <col min="19" max="19" width="37.140625" style="4" customWidth="1"/>
    <col min="20" max="20" width="12.5703125" style="4" customWidth="1"/>
    <col min="21" max="21" width="69.140625" style="4" customWidth="1"/>
    <col min="22" max="22" width="9.140625" style="4"/>
    <col min="23" max="23" width="18.85546875" style="4" customWidth="1"/>
    <col min="24" max="24" width="24" style="4" customWidth="1"/>
    <col min="25" max="25" width="23.7109375" style="4" customWidth="1"/>
    <col min="26" max="26" width="30" style="4" customWidth="1"/>
    <col min="27" max="27" width="28.42578125" style="4" customWidth="1"/>
    <col min="28" max="28" width="9.140625" style="4"/>
    <col min="29" max="29" width="28.140625" style="4" customWidth="1"/>
    <col min="30" max="30" width="11.140625" style="4" customWidth="1"/>
    <col min="31" max="31" width="14.5703125" style="4" customWidth="1"/>
    <col min="32" max="32" width="14" style="4" customWidth="1"/>
    <col min="33" max="33" width="16.28515625" style="4" customWidth="1"/>
    <col min="34" max="16384" width="9.140625" style="4"/>
  </cols>
  <sheetData>
    <row r="1" spans="1:33" s="176" customFormat="1">
      <c r="A1" s="218" t="s">
        <v>517</v>
      </c>
      <c r="B1" s="218"/>
      <c r="C1" s="218"/>
      <c r="D1" s="218"/>
      <c r="E1" s="218"/>
      <c r="F1" s="218"/>
      <c r="G1" s="218"/>
      <c r="H1" s="218"/>
      <c r="I1" s="218"/>
      <c r="K1" s="218" t="s">
        <v>123</v>
      </c>
      <c r="L1" s="218"/>
      <c r="M1" s="218"/>
      <c r="O1" s="219" t="s">
        <v>506</v>
      </c>
      <c r="P1" s="219"/>
      <c r="Q1" s="219"/>
      <c r="S1" s="218" t="s">
        <v>130</v>
      </c>
      <c r="T1" s="218"/>
      <c r="U1" s="218"/>
      <c r="W1" s="218" t="s">
        <v>136</v>
      </c>
      <c r="X1" s="218"/>
      <c r="Y1" s="218"/>
      <c r="Z1" s="218"/>
      <c r="AA1" s="218"/>
      <c r="AC1" s="228" t="s">
        <v>542</v>
      </c>
      <c r="AD1" s="228"/>
      <c r="AE1" s="228"/>
      <c r="AF1" s="228"/>
      <c r="AG1" s="228"/>
    </row>
    <row r="2" spans="1:33" ht="51">
      <c r="A2" s="147" t="s">
        <v>51</v>
      </c>
      <c r="B2" s="147" t="s">
        <v>183</v>
      </c>
      <c r="C2" s="147"/>
      <c r="D2" s="147" t="s">
        <v>184</v>
      </c>
      <c r="E2" s="147"/>
      <c r="F2" s="147" t="s">
        <v>185</v>
      </c>
      <c r="G2" s="147"/>
      <c r="H2" s="92" t="s">
        <v>186</v>
      </c>
      <c r="I2" s="92"/>
      <c r="K2" s="92" t="s">
        <v>51</v>
      </c>
      <c r="L2" s="92" t="s">
        <v>124</v>
      </c>
      <c r="M2" s="92" t="s">
        <v>125</v>
      </c>
      <c r="O2" s="147" t="s">
        <v>51</v>
      </c>
      <c r="P2" s="147" t="s">
        <v>127</v>
      </c>
      <c r="Q2" s="147" t="s">
        <v>128</v>
      </c>
      <c r="S2" s="92" t="s">
        <v>131</v>
      </c>
      <c r="T2" s="229"/>
      <c r="U2" s="229"/>
      <c r="W2" s="92"/>
      <c r="X2" s="92" t="s">
        <v>137</v>
      </c>
      <c r="Y2" s="92" t="s">
        <v>138</v>
      </c>
      <c r="Z2" s="92" t="s">
        <v>139</v>
      </c>
      <c r="AA2" s="92" t="s">
        <v>140</v>
      </c>
      <c r="AC2" s="92"/>
      <c r="AD2" s="92"/>
      <c r="AE2" s="92" t="s">
        <v>527</v>
      </c>
      <c r="AF2" s="147" t="s">
        <v>6</v>
      </c>
      <c r="AG2" s="147" t="s">
        <v>4</v>
      </c>
    </row>
    <row r="3" spans="1:33" ht="63.75">
      <c r="A3" s="147"/>
      <c r="B3" s="147"/>
      <c r="C3" s="147" t="s">
        <v>544</v>
      </c>
      <c r="D3" s="147"/>
      <c r="E3" s="147" t="s">
        <v>544</v>
      </c>
      <c r="F3" s="147"/>
      <c r="G3" s="147" t="s">
        <v>544</v>
      </c>
      <c r="H3" s="147"/>
      <c r="I3" s="147" t="s">
        <v>544</v>
      </c>
      <c r="K3" s="68">
        <v>2008</v>
      </c>
      <c r="L3" s="114">
        <v>0</v>
      </c>
      <c r="M3" s="114">
        <v>0</v>
      </c>
      <c r="O3" s="58">
        <v>2008</v>
      </c>
      <c r="P3" s="53">
        <v>6</v>
      </c>
      <c r="Q3" s="53">
        <v>0</v>
      </c>
      <c r="S3" s="230" t="s">
        <v>132</v>
      </c>
      <c r="T3" s="68">
        <v>2008</v>
      </c>
      <c r="U3" s="114">
        <v>0</v>
      </c>
      <c r="W3" s="184" t="s">
        <v>187</v>
      </c>
      <c r="X3" s="69">
        <v>45</v>
      </c>
      <c r="Y3" s="69">
        <v>0</v>
      </c>
      <c r="Z3" s="69">
        <v>45</v>
      </c>
      <c r="AA3" s="69">
        <v>0</v>
      </c>
      <c r="AC3" s="227" t="s">
        <v>528</v>
      </c>
      <c r="AD3" s="185">
        <v>2008</v>
      </c>
      <c r="AE3" s="186">
        <f>AF3+AG3</f>
        <v>0</v>
      </c>
      <c r="AF3" s="148"/>
      <c r="AG3" s="148"/>
    </row>
    <row r="4" spans="1:33" ht="38.25">
      <c r="A4" s="58">
        <v>2008</v>
      </c>
      <c r="B4" s="53">
        <v>363</v>
      </c>
      <c r="C4" s="54">
        <v>0</v>
      </c>
      <c r="D4" s="54">
        <v>0</v>
      </c>
      <c r="E4" s="54">
        <v>0</v>
      </c>
      <c r="F4" s="54">
        <v>0</v>
      </c>
      <c r="G4" s="54">
        <v>0</v>
      </c>
      <c r="H4" s="54">
        <v>0</v>
      </c>
      <c r="I4" s="54">
        <v>0</v>
      </c>
      <c r="K4" s="68">
        <v>2009</v>
      </c>
      <c r="L4" s="114">
        <v>0</v>
      </c>
      <c r="M4" s="114">
        <v>0</v>
      </c>
      <c r="O4" s="58">
        <v>2009</v>
      </c>
      <c r="P4" s="53">
        <v>10</v>
      </c>
      <c r="Q4" s="53">
        <v>0</v>
      </c>
      <c r="S4" s="230"/>
      <c r="T4" s="68">
        <v>2009</v>
      </c>
      <c r="U4" s="114">
        <v>0</v>
      </c>
      <c r="W4" s="184" t="s">
        <v>188</v>
      </c>
      <c r="X4" s="69">
        <v>1</v>
      </c>
      <c r="Y4" s="69">
        <v>0</v>
      </c>
      <c r="Z4" s="69">
        <v>1</v>
      </c>
      <c r="AA4" s="69">
        <v>0</v>
      </c>
      <c r="AC4" s="227"/>
      <c r="AD4" s="185">
        <v>2009</v>
      </c>
      <c r="AE4" s="186">
        <f t="shared" ref="AE4:AE20" si="0">AF4+AG4</f>
        <v>0</v>
      </c>
      <c r="AF4" s="148"/>
      <c r="AG4" s="148"/>
    </row>
    <row r="5" spans="1:33" ht="38.25">
      <c r="A5" s="58">
        <v>2009</v>
      </c>
      <c r="B5" s="53">
        <v>365</v>
      </c>
      <c r="C5" s="54">
        <v>0</v>
      </c>
      <c r="D5" s="54">
        <v>0</v>
      </c>
      <c r="E5" s="54">
        <v>0</v>
      </c>
      <c r="F5" s="54">
        <v>0</v>
      </c>
      <c r="G5" s="54">
        <v>0</v>
      </c>
      <c r="H5" s="54">
        <v>0</v>
      </c>
      <c r="I5" s="54">
        <v>0</v>
      </c>
      <c r="K5" s="68">
        <v>2010</v>
      </c>
      <c r="L5" s="114">
        <v>0</v>
      </c>
      <c r="M5" s="114">
        <v>0</v>
      </c>
      <c r="O5" s="58">
        <v>2010</v>
      </c>
      <c r="P5" s="53">
        <v>13</v>
      </c>
      <c r="Q5" s="53">
        <v>0</v>
      </c>
      <c r="S5" s="230"/>
      <c r="T5" s="68">
        <v>2010</v>
      </c>
      <c r="U5" s="114">
        <v>0</v>
      </c>
      <c r="W5" s="184"/>
      <c r="X5" s="181" t="s">
        <v>141</v>
      </c>
      <c r="Y5" s="181" t="s">
        <v>142</v>
      </c>
      <c r="Z5" s="181" t="s">
        <v>143</v>
      </c>
      <c r="AA5" s="181" t="s">
        <v>144</v>
      </c>
      <c r="AC5" s="227"/>
      <c r="AD5" s="185">
        <v>2010</v>
      </c>
      <c r="AE5" s="186">
        <f t="shared" si="0"/>
        <v>0</v>
      </c>
      <c r="AF5" s="148"/>
      <c r="AG5" s="148"/>
    </row>
    <row r="6" spans="1:33">
      <c r="A6" s="58">
        <v>2010</v>
      </c>
      <c r="B6" s="53">
        <v>367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K6" s="68">
        <v>2011</v>
      </c>
      <c r="L6" s="114">
        <v>0</v>
      </c>
      <c r="M6" s="114">
        <v>0</v>
      </c>
      <c r="O6" s="58">
        <v>2011</v>
      </c>
      <c r="P6" s="53">
        <v>43</v>
      </c>
      <c r="Q6" s="53">
        <v>0</v>
      </c>
      <c r="S6" s="230"/>
      <c r="T6" s="68">
        <v>2011</v>
      </c>
      <c r="U6" s="114">
        <v>0</v>
      </c>
      <c r="W6" s="184" t="s">
        <v>187</v>
      </c>
      <c r="X6" s="69">
        <v>45</v>
      </c>
      <c r="Y6" s="69">
        <v>0</v>
      </c>
      <c r="Z6" s="69">
        <v>45</v>
      </c>
      <c r="AA6" s="69">
        <v>0</v>
      </c>
      <c r="AC6" s="227"/>
      <c r="AD6" s="185">
        <v>2011</v>
      </c>
      <c r="AE6" s="186">
        <f t="shared" si="0"/>
        <v>0</v>
      </c>
      <c r="AF6" s="148"/>
      <c r="AG6" s="148"/>
    </row>
    <row r="7" spans="1:33" ht="38.25">
      <c r="A7" s="58">
        <v>2011</v>
      </c>
      <c r="B7" s="53">
        <v>370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K7" s="68">
        <v>2012</v>
      </c>
      <c r="L7" s="114"/>
      <c r="M7" s="114"/>
      <c r="O7" s="58">
        <v>2012</v>
      </c>
      <c r="P7" s="53"/>
      <c r="Q7" s="53"/>
      <c r="S7" s="230"/>
      <c r="T7" s="68">
        <v>2012</v>
      </c>
      <c r="U7" s="114"/>
      <c r="W7" s="184" t="s">
        <v>188</v>
      </c>
      <c r="X7" s="69">
        <v>1</v>
      </c>
      <c r="Y7" s="69">
        <v>0</v>
      </c>
      <c r="Z7" s="69">
        <v>1</v>
      </c>
      <c r="AA7" s="69">
        <v>0</v>
      </c>
      <c r="AC7" s="227"/>
      <c r="AD7" s="185">
        <v>2012</v>
      </c>
      <c r="AE7" s="186">
        <f t="shared" si="0"/>
        <v>0</v>
      </c>
      <c r="AF7" s="148"/>
      <c r="AG7" s="148"/>
    </row>
    <row r="8" spans="1:33" ht="38.25">
      <c r="A8" s="58">
        <v>2012</v>
      </c>
      <c r="B8" s="53"/>
      <c r="C8" s="54"/>
      <c r="D8" s="54"/>
      <c r="E8" s="54"/>
      <c r="F8" s="54"/>
      <c r="G8" s="54"/>
      <c r="H8" s="54"/>
      <c r="I8" s="54"/>
      <c r="K8" s="68">
        <v>2013</v>
      </c>
      <c r="L8" s="114"/>
      <c r="M8" s="114"/>
      <c r="O8" s="58">
        <v>2013</v>
      </c>
      <c r="P8" s="53"/>
      <c r="Q8" s="53"/>
      <c r="S8" s="230"/>
      <c r="T8" s="68">
        <v>2013</v>
      </c>
      <c r="U8" s="114"/>
      <c r="W8" s="184"/>
      <c r="X8" s="181" t="s">
        <v>145</v>
      </c>
      <c r="Y8" s="181" t="s">
        <v>146</v>
      </c>
      <c r="Z8" s="181" t="s">
        <v>147</v>
      </c>
      <c r="AA8" s="181" t="s">
        <v>148</v>
      </c>
      <c r="AC8" s="225" t="s">
        <v>529</v>
      </c>
      <c r="AD8" s="226"/>
      <c r="AE8" s="186">
        <f t="shared" si="0"/>
        <v>0</v>
      </c>
      <c r="AF8" s="148"/>
      <c r="AG8" s="148"/>
    </row>
    <row r="9" spans="1:33">
      <c r="A9" s="58">
        <v>2013</v>
      </c>
      <c r="B9" s="53"/>
      <c r="C9" s="54"/>
      <c r="D9" s="54"/>
      <c r="E9" s="54"/>
      <c r="F9" s="54"/>
      <c r="G9" s="54"/>
      <c r="H9" s="54"/>
      <c r="I9" s="54"/>
      <c r="K9" s="68">
        <v>2014</v>
      </c>
      <c r="L9" s="114"/>
      <c r="M9" s="114"/>
      <c r="O9" s="58">
        <v>2014</v>
      </c>
      <c r="P9" s="53"/>
      <c r="Q9" s="53"/>
      <c r="S9" s="230"/>
      <c r="T9" s="68">
        <v>2014</v>
      </c>
      <c r="U9" s="114"/>
      <c r="W9" s="184" t="s">
        <v>187</v>
      </c>
      <c r="X9" s="69"/>
      <c r="Y9" s="69"/>
      <c r="Z9" s="69"/>
      <c r="AA9" s="69"/>
      <c r="AC9" s="225" t="s">
        <v>530</v>
      </c>
      <c r="AD9" s="226"/>
      <c r="AE9" s="186">
        <f t="shared" si="0"/>
        <v>0</v>
      </c>
      <c r="AF9" s="148"/>
      <c r="AG9" s="148"/>
    </row>
    <row r="10" spans="1:33" ht="38.25">
      <c r="A10" s="58">
        <v>2014</v>
      </c>
      <c r="B10" s="53"/>
      <c r="C10" s="54"/>
      <c r="D10" s="54"/>
      <c r="E10" s="54"/>
      <c r="F10" s="54"/>
      <c r="G10" s="54"/>
      <c r="H10" s="54"/>
      <c r="I10" s="54"/>
      <c r="K10" s="68">
        <v>2015</v>
      </c>
      <c r="L10" s="114"/>
      <c r="M10" s="114"/>
      <c r="O10" s="58">
        <v>2015</v>
      </c>
      <c r="P10" s="53"/>
      <c r="Q10" s="53"/>
      <c r="S10" s="230"/>
      <c r="T10" s="68">
        <v>2015</v>
      </c>
      <c r="U10" s="114"/>
      <c r="W10" s="184" t="s">
        <v>188</v>
      </c>
      <c r="X10" s="69"/>
      <c r="Y10" s="69"/>
      <c r="Z10" s="69"/>
      <c r="AA10" s="69"/>
      <c r="AC10" s="225" t="s">
        <v>531</v>
      </c>
      <c r="AD10" s="226"/>
      <c r="AE10" s="186">
        <f t="shared" si="0"/>
        <v>0</v>
      </c>
      <c r="AF10" s="148"/>
      <c r="AG10" s="148"/>
    </row>
    <row r="11" spans="1:33">
      <c r="A11" s="58">
        <v>2015</v>
      </c>
      <c r="B11" s="53"/>
      <c r="C11" s="54"/>
      <c r="D11" s="54"/>
      <c r="E11" s="54"/>
      <c r="F11" s="54"/>
      <c r="G11" s="54"/>
      <c r="H11" s="54"/>
      <c r="I11" s="54"/>
      <c r="K11" s="68">
        <v>2016</v>
      </c>
      <c r="L11" s="114"/>
      <c r="M11" s="114"/>
      <c r="O11" s="58">
        <v>2016</v>
      </c>
      <c r="P11" s="53"/>
      <c r="Q11" s="53"/>
      <c r="S11" s="230"/>
      <c r="T11" s="68">
        <v>2016</v>
      </c>
      <c r="U11" s="114"/>
      <c r="W11" s="231"/>
      <c r="X11" s="232" t="s">
        <v>149</v>
      </c>
      <c r="Y11" s="232" t="s">
        <v>150</v>
      </c>
      <c r="Z11" s="232" t="s">
        <v>151</v>
      </c>
      <c r="AA11" s="232" t="s">
        <v>152</v>
      </c>
      <c r="AC11" s="225" t="s">
        <v>532</v>
      </c>
      <c r="AD11" s="226"/>
      <c r="AE11" s="186">
        <f t="shared" si="0"/>
        <v>0</v>
      </c>
      <c r="AF11" s="148"/>
      <c r="AG11" s="148"/>
    </row>
    <row r="12" spans="1:33">
      <c r="A12" s="58">
        <v>2016</v>
      </c>
      <c r="B12" s="53"/>
      <c r="C12" s="54"/>
      <c r="D12" s="54"/>
      <c r="E12" s="54"/>
      <c r="F12" s="54"/>
      <c r="G12" s="54"/>
      <c r="H12" s="54"/>
      <c r="I12" s="54"/>
      <c r="K12" s="68">
        <v>2017</v>
      </c>
      <c r="L12" s="114"/>
      <c r="M12" s="114"/>
      <c r="O12" s="58">
        <v>2017</v>
      </c>
      <c r="P12" s="53"/>
      <c r="Q12" s="53"/>
      <c r="S12" s="230"/>
      <c r="T12" s="68">
        <v>2017</v>
      </c>
      <c r="U12" s="114"/>
      <c r="W12" s="231"/>
      <c r="X12" s="232"/>
      <c r="Y12" s="232"/>
      <c r="Z12" s="232"/>
      <c r="AA12" s="232"/>
      <c r="AC12" s="225" t="s">
        <v>533</v>
      </c>
      <c r="AD12" s="226"/>
      <c r="AE12" s="186">
        <f t="shared" si="0"/>
        <v>0</v>
      </c>
      <c r="AF12" s="148"/>
      <c r="AG12" s="148"/>
    </row>
    <row r="13" spans="1:33" ht="25.5">
      <c r="A13" s="58">
        <v>2017</v>
      </c>
      <c r="B13" s="53"/>
      <c r="C13" s="54"/>
      <c r="D13" s="54"/>
      <c r="E13" s="54"/>
      <c r="F13" s="54"/>
      <c r="G13" s="54"/>
      <c r="H13" s="54"/>
      <c r="I13" s="54"/>
      <c r="K13" s="4" t="s">
        <v>126</v>
      </c>
      <c r="O13" s="4" t="s">
        <v>129</v>
      </c>
      <c r="S13" s="187" t="s">
        <v>134</v>
      </c>
      <c r="T13" s="233">
        <v>0</v>
      </c>
      <c r="U13" s="233"/>
      <c r="W13" s="184" t="s">
        <v>187</v>
      </c>
      <c r="X13" s="69"/>
      <c r="Y13" s="69"/>
      <c r="Z13" s="69"/>
      <c r="AA13" s="69"/>
      <c r="AC13" s="225" t="s">
        <v>534</v>
      </c>
      <c r="AD13" s="226"/>
      <c r="AE13" s="186">
        <f t="shared" si="0"/>
        <v>0</v>
      </c>
      <c r="AF13" s="148"/>
      <c r="AG13" s="148"/>
    </row>
    <row r="14" spans="1:33" ht="38.25">
      <c r="A14" s="4" t="s">
        <v>122</v>
      </c>
      <c r="S14" s="187" t="s">
        <v>133</v>
      </c>
      <c r="T14" s="233">
        <v>0</v>
      </c>
      <c r="U14" s="233"/>
      <c r="W14" s="184" t="s">
        <v>188</v>
      </c>
      <c r="X14" s="69"/>
      <c r="Y14" s="69"/>
      <c r="Z14" s="69"/>
      <c r="AA14" s="69"/>
      <c r="AC14" s="225" t="s">
        <v>535</v>
      </c>
      <c r="AD14" s="226"/>
      <c r="AE14" s="186">
        <f t="shared" si="0"/>
        <v>0</v>
      </c>
      <c r="AF14" s="148"/>
      <c r="AG14" s="148"/>
    </row>
    <row r="15" spans="1:33" ht="63.75">
      <c r="S15" s="188" t="s">
        <v>135</v>
      </c>
      <c r="T15" s="233">
        <v>0</v>
      </c>
      <c r="U15" s="233"/>
      <c r="W15" s="231"/>
      <c r="X15" s="232" t="s">
        <v>153</v>
      </c>
      <c r="Y15" s="232" t="s">
        <v>154</v>
      </c>
      <c r="Z15" s="232" t="s">
        <v>155</v>
      </c>
      <c r="AA15" s="232" t="s">
        <v>156</v>
      </c>
      <c r="AC15" s="225" t="s">
        <v>536</v>
      </c>
      <c r="AD15" s="226"/>
      <c r="AE15" s="186">
        <f t="shared" si="0"/>
        <v>0</v>
      </c>
      <c r="AF15" s="148"/>
      <c r="AG15" s="148"/>
    </row>
    <row r="16" spans="1:33">
      <c r="S16" s="4" t="s">
        <v>98</v>
      </c>
      <c r="W16" s="231"/>
      <c r="X16" s="232"/>
      <c r="Y16" s="232"/>
      <c r="Z16" s="232"/>
      <c r="AA16" s="232"/>
      <c r="AC16" s="225" t="s">
        <v>537</v>
      </c>
      <c r="AD16" s="226"/>
      <c r="AE16" s="186">
        <f t="shared" si="0"/>
        <v>0</v>
      </c>
      <c r="AF16" s="148"/>
      <c r="AG16" s="148"/>
    </row>
    <row r="17" spans="23:33">
      <c r="W17" s="184" t="s">
        <v>187</v>
      </c>
      <c r="X17" s="69"/>
      <c r="Y17" s="69"/>
      <c r="Z17" s="69"/>
      <c r="AA17" s="69"/>
      <c r="AC17" s="225" t="s">
        <v>538</v>
      </c>
      <c r="AD17" s="226"/>
      <c r="AE17" s="186">
        <f t="shared" si="0"/>
        <v>0</v>
      </c>
      <c r="AF17" s="148"/>
      <c r="AG17" s="148"/>
    </row>
    <row r="18" spans="23:33" ht="38.25">
      <c r="W18" s="184" t="s">
        <v>188</v>
      </c>
      <c r="X18" s="69"/>
      <c r="Y18" s="69"/>
      <c r="Z18" s="69"/>
      <c r="AA18" s="69"/>
      <c r="AC18" s="225" t="s">
        <v>539</v>
      </c>
      <c r="AD18" s="226"/>
      <c r="AE18" s="186">
        <f t="shared" si="0"/>
        <v>0</v>
      </c>
      <c r="AF18" s="148"/>
      <c r="AG18" s="148"/>
    </row>
    <row r="19" spans="23:33">
      <c r="W19" s="231"/>
      <c r="X19" s="232" t="s">
        <v>157</v>
      </c>
      <c r="Y19" s="232" t="s">
        <v>158</v>
      </c>
      <c r="Z19" s="232" t="s">
        <v>159</v>
      </c>
      <c r="AA19" s="232" t="s">
        <v>160</v>
      </c>
      <c r="AC19" s="225" t="s">
        <v>540</v>
      </c>
      <c r="AD19" s="226"/>
      <c r="AE19" s="186">
        <f t="shared" si="0"/>
        <v>0</v>
      </c>
      <c r="AF19" s="148"/>
      <c r="AG19" s="148"/>
    </row>
    <row r="20" spans="23:33">
      <c r="W20" s="231"/>
      <c r="X20" s="232"/>
      <c r="Y20" s="232"/>
      <c r="Z20" s="232"/>
      <c r="AA20" s="232"/>
      <c r="AC20" s="225" t="s">
        <v>541</v>
      </c>
      <c r="AD20" s="226"/>
      <c r="AE20" s="186">
        <f t="shared" si="0"/>
        <v>0</v>
      </c>
      <c r="AF20" s="148"/>
      <c r="AG20" s="148"/>
    </row>
    <row r="21" spans="23:33">
      <c r="W21" s="184" t="s">
        <v>187</v>
      </c>
      <c r="X21" s="69"/>
      <c r="Y21" s="69"/>
      <c r="Z21" s="69"/>
      <c r="AA21" s="69"/>
      <c r="AC21" s="189" t="s">
        <v>543</v>
      </c>
      <c r="AD21" s="190"/>
      <c r="AE21" s="190"/>
      <c r="AF21" s="190"/>
      <c r="AG21" s="190"/>
    </row>
    <row r="22" spans="23:33" ht="38.25">
      <c r="W22" s="184" t="s">
        <v>188</v>
      </c>
      <c r="X22" s="69"/>
      <c r="Y22" s="69"/>
      <c r="Z22" s="69"/>
      <c r="AA22" s="69"/>
    </row>
    <row r="23" spans="23:33">
      <c r="W23" s="231"/>
      <c r="X23" s="232" t="s">
        <v>161</v>
      </c>
      <c r="Y23" s="232" t="s">
        <v>162</v>
      </c>
      <c r="Z23" s="232" t="s">
        <v>163</v>
      </c>
      <c r="AA23" s="232" t="s">
        <v>164</v>
      </c>
    </row>
    <row r="24" spans="23:33">
      <c r="W24" s="231"/>
      <c r="X24" s="232"/>
      <c r="Y24" s="232"/>
      <c r="Z24" s="232"/>
      <c r="AA24" s="232"/>
    </row>
    <row r="25" spans="23:33">
      <c r="W25" s="184" t="s">
        <v>187</v>
      </c>
      <c r="X25" s="69"/>
      <c r="Y25" s="69"/>
      <c r="Z25" s="69"/>
      <c r="AA25" s="69"/>
    </row>
    <row r="26" spans="23:33" ht="38.25">
      <c r="W26" s="184" t="s">
        <v>188</v>
      </c>
      <c r="X26" s="69"/>
      <c r="Y26" s="69"/>
      <c r="Z26" s="69"/>
      <c r="AA26" s="69"/>
    </row>
    <row r="27" spans="23:33">
      <c r="W27" s="189" t="s">
        <v>165</v>
      </c>
      <c r="X27" s="190"/>
      <c r="Y27" s="190"/>
      <c r="Z27" s="190"/>
      <c r="AA27" s="190"/>
    </row>
  </sheetData>
  <sheetProtection password="D211" sheet="1" objects="1" scenarios="1"/>
  <mergeCells count="45">
    <mergeCell ref="W23:W24"/>
    <mergeCell ref="X23:X24"/>
    <mergeCell ref="Y23:Y24"/>
    <mergeCell ref="Z23:Z24"/>
    <mergeCell ref="AA23:AA24"/>
    <mergeCell ref="W19:W20"/>
    <mergeCell ref="X19:X20"/>
    <mergeCell ref="Y19:Y20"/>
    <mergeCell ref="Z19:Z20"/>
    <mergeCell ref="AA19:AA20"/>
    <mergeCell ref="AA11:AA12"/>
    <mergeCell ref="T13:U13"/>
    <mergeCell ref="T14:U14"/>
    <mergeCell ref="T15:U15"/>
    <mergeCell ref="W15:W16"/>
    <mergeCell ref="X15:X16"/>
    <mergeCell ref="Y15:Y16"/>
    <mergeCell ref="Z15:Z16"/>
    <mergeCell ref="AA15:AA16"/>
    <mergeCell ref="Z11:Z12"/>
    <mergeCell ref="A1:I1"/>
    <mergeCell ref="K1:M1"/>
    <mergeCell ref="O1:Q1"/>
    <mergeCell ref="S1:U1"/>
    <mergeCell ref="W1:AA1"/>
    <mergeCell ref="T2:U2"/>
    <mergeCell ref="S3:S12"/>
    <mergeCell ref="W11:W12"/>
    <mergeCell ref="X11:X12"/>
    <mergeCell ref="Y11:Y12"/>
    <mergeCell ref="AC3:AC7"/>
    <mergeCell ref="AC1:AG1"/>
    <mergeCell ref="AC8:AD8"/>
    <mergeCell ref="AC9:AD9"/>
    <mergeCell ref="AC10:AD10"/>
    <mergeCell ref="AC11:AD11"/>
    <mergeCell ref="AC12:AD12"/>
    <mergeCell ref="AC13:AD13"/>
    <mergeCell ref="AC14:AD14"/>
    <mergeCell ref="AC15:AD15"/>
    <mergeCell ref="AC16:AD16"/>
    <mergeCell ref="AC17:AD17"/>
    <mergeCell ref="AC18:AD18"/>
    <mergeCell ref="AC19:AD19"/>
    <mergeCell ref="AC20:AD20"/>
  </mergeCells>
  <pageMargins left="0.25" right="0.25" top="0.75" bottom="0.75" header="0.3" footer="0.3"/>
  <pageSetup paperSize="9" scale="99" orientation="landscape" r:id="rId1"/>
  <colBreaks count="1" manualBreakCount="1">
    <brk id="22" max="26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Q36"/>
  <sheetViews>
    <sheetView topLeftCell="HI1" zoomScaleNormal="100" workbookViewId="0">
      <selection activeCell="HW9" sqref="HW9"/>
    </sheetView>
  </sheetViews>
  <sheetFormatPr defaultRowHeight="15"/>
  <cols>
    <col min="1" max="1" width="11.140625" customWidth="1"/>
    <col min="2" max="2" width="23.5703125" customWidth="1"/>
    <col min="3" max="3" width="33.28515625" customWidth="1"/>
    <col min="4" max="4" width="31.140625" customWidth="1"/>
    <col min="6" max="6" width="9.7109375" customWidth="1"/>
    <col min="7" max="7" width="25" customWidth="1"/>
    <col min="8" max="8" width="17.140625" customWidth="1"/>
    <col min="9" max="9" width="24.42578125" customWidth="1"/>
    <col min="10" max="10" width="21.7109375" customWidth="1"/>
    <col min="11" max="11" width="23.140625" customWidth="1"/>
    <col min="14" max="14" width="18.42578125" customWidth="1"/>
    <col min="15" max="15" width="19.28515625" customWidth="1"/>
    <col min="16" max="16" width="26.28515625" customWidth="1"/>
    <col min="17" max="17" width="15.5703125" customWidth="1"/>
    <col min="18" max="18" width="19.85546875" customWidth="1"/>
    <col min="19" max="19" width="19.140625" customWidth="1"/>
    <col min="22" max="22" width="24.5703125" customWidth="1"/>
    <col min="23" max="23" width="24.5703125" hidden="1" customWidth="1"/>
    <col min="24" max="24" width="12" customWidth="1"/>
    <col min="25" max="25" width="24.42578125" customWidth="1"/>
    <col min="26" max="26" width="24.42578125" hidden="1" customWidth="1"/>
    <col min="27" max="27" width="12" customWidth="1"/>
    <col min="28" max="28" width="25" customWidth="1"/>
    <col min="29" max="29" width="25" hidden="1" customWidth="1"/>
    <col min="30" max="30" width="12.28515625" customWidth="1"/>
    <col min="32" max="32" width="18.5703125" customWidth="1"/>
    <col min="33" max="33" width="14.5703125" customWidth="1"/>
    <col min="34" max="34" width="16.7109375" customWidth="1"/>
    <col min="35" max="36" width="16" customWidth="1"/>
    <col min="37" max="37" width="15.7109375" customWidth="1"/>
    <col min="38" max="38" width="16.85546875" customWidth="1"/>
    <col min="40" max="40" width="26.140625" customWidth="1"/>
    <col min="41" max="41" width="23.42578125" customWidth="1"/>
    <col min="42" max="42" width="25.42578125" customWidth="1"/>
    <col min="43" max="43" width="29.42578125" customWidth="1"/>
    <col min="45" max="45" width="22.5703125" customWidth="1"/>
    <col min="46" max="46" width="23.42578125" customWidth="1"/>
    <col min="47" max="47" width="19.42578125" customWidth="1"/>
    <col min="48" max="48" width="24" customWidth="1"/>
    <col min="49" max="49" width="24.140625" customWidth="1"/>
    <col min="50" max="50" width="22.85546875" customWidth="1"/>
    <col min="52" max="52" width="21.85546875" customWidth="1"/>
    <col min="53" max="53" width="14.140625" customWidth="1"/>
    <col min="54" max="54" width="14.42578125" customWidth="1"/>
    <col min="55" max="55" width="15.28515625" customWidth="1"/>
    <col min="56" max="56" width="18.28515625" customWidth="1"/>
    <col min="57" max="57" width="17" customWidth="1"/>
    <col min="59" max="59" width="14.42578125" customWidth="1"/>
    <col min="60" max="60" width="22" customWidth="1"/>
    <col min="61" max="61" width="27.140625" customWidth="1"/>
    <col min="64" max="64" width="25.7109375" customWidth="1"/>
    <col min="65" max="65" width="24" customWidth="1"/>
    <col min="66" max="66" width="23.42578125" customWidth="1"/>
    <col min="67" max="67" width="29.85546875" customWidth="1"/>
    <col min="70" max="70" width="20.5703125" customWidth="1"/>
    <col min="71" max="71" width="25.42578125" customWidth="1"/>
    <col min="72" max="72" width="26.42578125" customWidth="1"/>
    <col min="73" max="73" width="25.42578125" customWidth="1"/>
    <col min="75" max="75" width="11.42578125" customWidth="1"/>
    <col min="76" max="76" width="31.42578125" customWidth="1"/>
    <col min="77" max="77" width="33.5703125" customWidth="1"/>
    <col min="79" max="79" width="41.140625" customWidth="1"/>
    <col min="80" max="80" width="18.28515625" customWidth="1"/>
    <col min="81" max="81" width="19" customWidth="1"/>
    <col min="84" max="84" width="29" customWidth="1"/>
    <col min="85" max="85" width="30.140625" customWidth="1"/>
    <col min="88" max="88" width="16.28515625" customWidth="1"/>
    <col min="89" max="89" width="20.7109375" customWidth="1"/>
    <col min="90" max="90" width="17.5703125" customWidth="1"/>
    <col min="91" max="91" width="18.140625" customWidth="1"/>
    <col min="92" max="92" width="17.7109375" customWidth="1"/>
    <col min="93" max="93" width="20" customWidth="1"/>
    <col min="95" max="95" width="28.7109375" customWidth="1"/>
    <col min="103" max="103" width="29.28515625" customWidth="1"/>
    <col min="104" max="104" width="15.42578125" customWidth="1"/>
    <col min="105" max="105" width="21.140625" customWidth="1"/>
    <col min="106" max="106" width="16.5703125" customWidth="1"/>
    <col min="107" max="107" width="16.85546875" customWidth="1"/>
    <col min="108" max="108" width="24.7109375" customWidth="1"/>
    <col min="109" max="109" width="16.140625" customWidth="1"/>
    <col min="111" max="111" width="21.28515625" customWidth="1"/>
    <col min="112" max="112" width="20" customWidth="1"/>
    <col min="113" max="113" width="18" customWidth="1"/>
    <col min="114" max="114" width="19.140625" customWidth="1"/>
    <col min="115" max="115" width="17.28515625" customWidth="1"/>
    <col min="116" max="116" width="18.28515625" customWidth="1"/>
    <col min="117" max="117" width="26.28515625" customWidth="1"/>
    <col min="118" max="118" width="16.85546875" customWidth="1"/>
    <col min="119" max="119" width="23.28515625" customWidth="1"/>
    <col min="121" max="121" width="12.28515625" customWidth="1"/>
    <col min="122" max="122" width="24.85546875" customWidth="1"/>
    <col min="123" max="123" width="24.28515625" customWidth="1"/>
    <col min="124" max="124" width="16.7109375" customWidth="1"/>
    <col min="125" max="125" width="15.140625" customWidth="1"/>
    <col min="126" max="126" width="17.28515625" customWidth="1"/>
    <col min="128" max="128" width="11.85546875" customWidth="1"/>
    <col min="129" max="129" width="13.85546875" customWidth="1"/>
    <col min="130" max="130" width="13" customWidth="1"/>
    <col min="131" max="131" width="13.85546875" customWidth="1"/>
    <col min="132" max="132" width="14" customWidth="1"/>
    <col min="133" max="133" width="13.5703125" customWidth="1"/>
    <col min="134" max="134" width="13" customWidth="1"/>
    <col min="135" max="135" width="20.5703125" customWidth="1"/>
    <col min="137" max="137" width="56.85546875" customWidth="1"/>
    <col min="138" max="138" width="31.7109375" customWidth="1"/>
    <col min="140" max="140" width="27.42578125" customWidth="1"/>
    <col min="141" max="141" width="15" customWidth="1"/>
    <col min="142" max="142" width="15.5703125" customWidth="1"/>
    <col min="143" max="143" width="18.5703125" customWidth="1"/>
    <col min="144" max="144" width="13.42578125" customWidth="1"/>
    <col min="145" max="145" width="23.140625" customWidth="1"/>
    <col min="146" max="146" width="20.5703125" customWidth="1"/>
    <col min="147" max="147" width="21" customWidth="1"/>
    <col min="149" max="149" width="39.42578125" customWidth="1"/>
    <col min="150" max="150" width="15.7109375" customWidth="1"/>
    <col min="151" max="151" width="16.28515625" customWidth="1"/>
    <col min="153" max="153" width="20.42578125" customWidth="1"/>
    <col min="154" max="154" width="32.85546875" customWidth="1"/>
    <col min="155" max="155" width="29" customWidth="1"/>
    <col min="157" max="157" width="24.42578125" customWidth="1"/>
    <col min="158" max="158" width="11.140625" customWidth="1"/>
    <col min="162" max="162" width="11.85546875" customWidth="1"/>
    <col min="163" max="163" width="16.7109375" customWidth="1"/>
    <col min="164" max="164" width="15.140625" customWidth="1"/>
    <col min="165" max="165" width="14.85546875" customWidth="1"/>
    <col min="166" max="166" width="14.5703125" customWidth="1"/>
    <col min="167" max="167" width="17.140625" customWidth="1"/>
    <col min="168" max="168" width="15.140625" customWidth="1"/>
    <col min="169" max="169" width="10.7109375" customWidth="1"/>
    <col min="170" max="170" width="11.7109375" customWidth="1"/>
    <col min="171" max="171" width="17" customWidth="1"/>
    <col min="173" max="173" width="20.28515625" customWidth="1"/>
    <col min="197" max="197" width="12" customWidth="1"/>
    <col min="198" max="198" width="11" customWidth="1"/>
    <col min="199" max="199" width="11.5703125" customWidth="1"/>
    <col min="200" max="200" width="10.28515625" customWidth="1"/>
    <col min="201" max="201" width="11.42578125" customWidth="1"/>
    <col min="202" max="203" width="10.7109375" customWidth="1"/>
    <col min="204" max="204" width="10.140625" customWidth="1"/>
    <col min="205" max="205" width="11.140625" customWidth="1"/>
    <col min="206" max="206" width="10.7109375" customWidth="1"/>
    <col min="207" max="207" width="11" customWidth="1"/>
    <col min="209" max="209" width="11.28515625" customWidth="1"/>
    <col min="210" max="210" width="13.28515625" customWidth="1"/>
    <col min="211" max="211" width="12.140625" customWidth="1"/>
    <col min="212" max="212" width="12.5703125" customWidth="1"/>
    <col min="213" max="213" width="12.140625" customWidth="1"/>
    <col min="214" max="214" width="13.85546875" customWidth="1"/>
    <col min="215" max="215" width="13" customWidth="1"/>
    <col min="217" max="217" width="12.28515625" customWidth="1"/>
    <col min="218" max="218" width="15.140625" customWidth="1"/>
    <col min="219" max="219" width="13.42578125" customWidth="1"/>
    <col min="220" max="220" width="15" customWidth="1"/>
    <col min="221" max="221" width="11.140625" customWidth="1"/>
    <col min="222" max="222" width="13" customWidth="1"/>
    <col min="223" max="223" width="12.5703125" customWidth="1"/>
    <col min="224" max="224" width="15" customWidth="1"/>
    <col min="225" max="225" width="13.42578125" customWidth="1"/>
  </cols>
  <sheetData>
    <row r="1" spans="1:225" s="7" customFormat="1">
      <c r="A1" s="218" t="s">
        <v>174</v>
      </c>
      <c r="B1" s="218"/>
      <c r="C1" s="218"/>
      <c r="D1" s="218"/>
      <c r="F1" s="205" t="s">
        <v>178</v>
      </c>
      <c r="G1" s="205"/>
      <c r="H1" s="205"/>
      <c r="I1" s="205"/>
      <c r="J1" s="205"/>
      <c r="K1" s="205"/>
      <c r="M1" s="205" t="s">
        <v>198</v>
      </c>
      <c r="N1" s="205"/>
      <c r="O1" s="205"/>
      <c r="P1" s="205"/>
      <c r="Q1" s="205"/>
      <c r="R1" s="205"/>
      <c r="S1" s="205"/>
      <c r="U1" s="218" t="s">
        <v>197</v>
      </c>
      <c r="V1" s="218"/>
      <c r="W1" s="218"/>
      <c r="X1" s="218"/>
      <c r="Y1" s="218"/>
      <c r="Z1" s="218"/>
      <c r="AA1" s="218"/>
      <c r="AB1" s="218"/>
      <c r="AC1" s="218"/>
      <c r="AD1" s="218"/>
      <c r="AF1" s="218" t="s">
        <v>199</v>
      </c>
      <c r="AG1" s="218"/>
      <c r="AH1" s="218"/>
      <c r="AI1" s="218"/>
      <c r="AJ1" s="218"/>
      <c r="AK1" s="218"/>
      <c r="AL1" s="218"/>
      <c r="AN1" s="205" t="s">
        <v>206</v>
      </c>
      <c r="AO1" s="205"/>
      <c r="AP1" s="205"/>
      <c r="AQ1" s="205"/>
      <c r="AS1" s="205" t="s">
        <v>551</v>
      </c>
      <c r="AT1" s="205"/>
      <c r="AU1" s="205"/>
      <c r="AV1" s="205"/>
      <c r="AW1" s="205"/>
      <c r="AX1" s="205"/>
      <c r="AZ1" s="205" t="s">
        <v>562</v>
      </c>
      <c r="BA1" s="205"/>
      <c r="BB1" s="205"/>
      <c r="BC1" s="205"/>
      <c r="BD1" s="205"/>
      <c r="BE1" s="205"/>
      <c r="BG1" s="218" t="s">
        <v>211</v>
      </c>
      <c r="BH1" s="218"/>
      <c r="BI1" s="218"/>
      <c r="BK1" s="205" t="s">
        <v>215</v>
      </c>
      <c r="BL1" s="205"/>
      <c r="BM1" s="205"/>
      <c r="BN1" s="205"/>
      <c r="BO1" s="205"/>
      <c r="BQ1" s="205" t="s">
        <v>220</v>
      </c>
      <c r="BR1" s="205"/>
      <c r="BS1" s="205"/>
      <c r="BT1" s="205"/>
      <c r="BU1" s="205"/>
      <c r="BW1" s="218" t="s">
        <v>224</v>
      </c>
      <c r="BX1" s="218"/>
      <c r="BY1" s="218"/>
      <c r="CA1" s="205" t="s">
        <v>228</v>
      </c>
      <c r="CB1" s="205"/>
      <c r="CC1" s="205"/>
      <c r="CE1" s="218" t="s">
        <v>244</v>
      </c>
      <c r="CF1" s="218"/>
      <c r="CG1" s="218"/>
      <c r="CI1" s="205" t="s">
        <v>248</v>
      </c>
      <c r="CJ1" s="205"/>
      <c r="CK1" s="205"/>
      <c r="CL1" s="205"/>
      <c r="CM1" s="205"/>
      <c r="CN1" s="205"/>
      <c r="CO1" s="205"/>
      <c r="CQ1" s="205" t="s">
        <v>579</v>
      </c>
      <c r="CR1" s="205"/>
      <c r="CS1" s="205"/>
      <c r="CT1" s="205"/>
      <c r="CU1" s="205"/>
      <c r="CV1" s="205"/>
      <c r="CW1" s="205"/>
      <c r="CY1" s="205" t="s">
        <v>596</v>
      </c>
      <c r="CZ1" s="205"/>
      <c r="DA1" s="205"/>
      <c r="DB1" s="205"/>
      <c r="DC1" s="205"/>
      <c r="DD1" s="205"/>
      <c r="DE1" s="205"/>
      <c r="DG1" s="205" t="s">
        <v>611</v>
      </c>
      <c r="DH1" s="205"/>
      <c r="DI1" s="205"/>
      <c r="DJ1" s="205"/>
      <c r="DK1" s="205"/>
      <c r="DL1" s="205"/>
      <c r="DM1" s="205"/>
      <c r="DN1" s="205"/>
      <c r="DO1" s="205"/>
      <c r="DQ1" s="218" t="s">
        <v>256</v>
      </c>
      <c r="DR1" s="218"/>
      <c r="DS1" s="218"/>
      <c r="DT1" s="218"/>
      <c r="DU1" s="218"/>
      <c r="DV1" s="218"/>
      <c r="DX1" s="218" t="s">
        <v>264</v>
      </c>
      <c r="DY1" s="218"/>
      <c r="DZ1" s="218"/>
      <c r="EA1" s="218"/>
      <c r="EB1" s="218"/>
      <c r="EC1" s="218"/>
      <c r="ED1" s="218"/>
      <c r="EE1" s="218"/>
      <c r="EG1" s="205" t="s">
        <v>270</v>
      </c>
      <c r="EH1" s="205"/>
      <c r="EJ1" s="205" t="s">
        <v>623</v>
      </c>
      <c r="EK1" s="205"/>
      <c r="EL1" s="205"/>
      <c r="EM1" s="205"/>
      <c r="EN1" s="205"/>
      <c r="EO1" s="205"/>
      <c r="EP1" s="205"/>
      <c r="EQ1" s="205"/>
      <c r="ES1" s="218" t="s">
        <v>277</v>
      </c>
      <c r="ET1" s="218"/>
      <c r="EU1" s="218"/>
      <c r="EW1" s="218" t="s">
        <v>284</v>
      </c>
      <c r="EX1" s="218"/>
      <c r="EY1" s="218"/>
      <c r="FA1" s="205" t="s">
        <v>657</v>
      </c>
      <c r="FB1" s="205"/>
      <c r="FC1" s="205"/>
      <c r="FD1" s="205"/>
      <c r="FE1" s="205"/>
      <c r="FF1" s="205"/>
      <c r="FG1" s="205"/>
      <c r="FH1" s="205"/>
      <c r="FI1" s="205"/>
      <c r="FJ1" s="205"/>
      <c r="FK1" s="205"/>
      <c r="FL1" s="205"/>
      <c r="FM1" s="205"/>
      <c r="FN1" s="205"/>
      <c r="FO1" s="205"/>
      <c r="FQ1" s="205" t="s">
        <v>670</v>
      </c>
      <c r="FR1" s="205"/>
      <c r="FS1" s="205"/>
      <c r="FT1" s="205"/>
      <c r="FU1" s="205"/>
      <c r="FV1" s="205"/>
      <c r="FW1" s="205"/>
      <c r="FX1" s="205"/>
      <c r="FY1" s="205"/>
      <c r="FZ1" s="205"/>
      <c r="GO1" s="205" t="s">
        <v>286</v>
      </c>
      <c r="GP1" s="205"/>
      <c r="GQ1" s="205"/>
      <c r="GR1" s="205"/>
      <c r="GS1" s="205"/>
      <c r="GT1" s="205"/>
      <c r="GU1" s="205"/>
      <c r="GV1" s="205"/>
      <c r="GW1" s="205"/>
      <c r="GX1" s="205"/>
      <c r="GY1" s="205"/>
      <c r="HA1" s="205" t="s">
        <v>297</v>
      </c>
      <c r="HB1" s="205"/>
      <c r="HC1" s="205"/>
      <c r="HD1" s="205"/>
      <c r="HE1" s="205"/>
      <c r="HF1" s="205"/>
      <c r="HG1" s="205"/>
      <c r="HI1" s="205" t="s">
        <v>301</v>
      </c>
      <c r="HJ1" s="205"/>
      <c r="HK1" s="205"/>
      <c r="HL1" s="205"/>
      <c r="HM1" s="205"/>
      <c r="HN1" s="205"/>
      <c r="HO1" s="205"/>
      <c r="HP1" s="205"/>
      <c r="HQ1" s="205"/>
    </row>
    <row r="2" spans="1:225" ht="89.25">
      <c r="A2" s="94" t="s">
        <v>51</v>
      </c>
      <c r="B2" s="96" t="s">
        <v>175</v>
      </c>
      <c r="C2" s="96" t="s">
        <v>176</v>
      </c>
      <c r="D2" s="96" t="s">
        <v>177</v>
      </c>
      <c r="F2" s="93" t="s">
        <v>51</v>
      </c>
      <c r="G2" s="95" t="s">
        <v>515</v>
      </c>
      <c r="H2" s="95" t="s">
        <v>179</v>
      </c>
      <c r="I2" s="95" t="s">
        <v>180</v>
      </c>
      <c r="J2" s="95" t="s">
        <v>179</v>
      </c>
      <c r="K2" s="95" t="s">
        <v>181</v>
      </c>
      <c r="M2" s="84" t="s">
        <v>51</v>
      </c>
      <c r="N2" s="85" t="s">
        <v>189</v>
      </c>
      <c r="O2" s="85" t="s">
        <v>190</v>
      </c>
      <c r="P2" s="100" t="s">
        <v>191</v>
      </c>
      <c r="Q2" s="85" t="s">
        <v>511</v>
      </c>
      <c r="R2" s="100" t="s">
        <v>512</v>
      </c>
      <c r="S2" s="85" t="s">
        <v>192</v>
      </c>
      <c r="U2" s="173" t="s">
        <v>51</v>
      </c>
      <c r="V2" s="174" t="s">
        <v>193</v>
      </c>
      <c r="W2" s="174"/>
      <c r="X2" s="174" t="s">
        <v>194</v>
      </c>
      <c r="Y2" s="174" t="s">
        <v>195</v>
      </c>
      <c r="Z2" s="174"/>
      <c r="AA2" s="174" t="s">
        <v>194</v>
      </c>
      <c r="AB2" s="174" t="s">
        <v>510</v>
      </c>
      <c r="AC2" s="174"/>
      <c r="AD2" s="174" t="s">
        <v>194</v>
      </c>
      <c r="AF2" s="244" t="s">
        <v>200</v>
      </c>
      <c r="AG2" s="244" t="s">
        <v>201</v>
      </c>
      <c r="AH2" s="244"/>
      <c r="AI2" s="244" t="s">
        <v>202</v>
      </c>
      <c r="AJ2" s="244"/>
      <c r="AK2" s="245" t="s">
        <v>203</v>
      </c>
      <c r="AL2" s="245"/>
      <c r="AN2" s="234" t="s">
        <v>207</v>
      </c>
      <c r="AO2" s="234" t="s">
        <v>208</v>
      </c>
      <c r="AP2" s="234"/>
      <c r="AQ2" s="234" t="s">
        <v>209</v>
      </c>
      <c r="AS2" s="100" t="s">
        <v>545</v>
      </c>
      <c r="AT2" s="100" t="s">
        <v>546</v>
      </c>
      <c r="AU2" s="100" t="s">
        <v>547</v>
      </c>
      <c r="AV2" s="100" t="s">
        <v>548</v>
      </c>
      <c r="AW2" s="100" t="s">
        <v>549</v>
      </c>
      <c r="AX2" s="100" t="s">
        <v>550</v>
      </c>
      <c r="AZ2" s="234" t="s">
        <v>553</v>
      </c>
      <c r="BA2" s="234"/>
      <c r="BB2" s="234"/>
      <c r="BC2" s="234"/>
      <c r="BD2" s="234"/>
      <c r="BE2" s="234"/>
      <c r="BG2" s="94" t="s">
        <v>51</v>
      </c>
      <c r="BH2" s="96" t="s">
        <v>212</v>
      </c>
      <c r="BI2" s="96" t="s">
        <v>213</v>
      </c>
      <c r="BK2" s="93" t="s">
        <v>51</v>
      </c>
      <c r="BL2" s="95" t="s">
        <v>216</v>
      </c>
      <c r="BM2" s="95" t="s">
        <v>217</v>
      </c>
      <c r="BN2" s="95" t="s">
        <v>218</v>
      </c>
      <c r="BO2" s="95" t="s">
        <v>219</v>
      </c>
      <c r="BQ2" s="93" t="s">
        <v>51</v>
      </c>
      <c r="BR2" s="95" t="s">
        <v>221</v>
      </c>
      <c r="BS2" s="95" t="s">
        <v>222</v>
      </c>
      <c r="BT2" s="95" t="s">
        <v>509</v>
      </c>
      <c r="BU2" s="95" t="s">
        <v>223</v>
      </c>
      <c r="BW2" s="94" t="s">
        <v>51</v>
      </c>
      <c r="BX2" s="96" t="s">
        <v>225</v>
      </c>
      <c r="BY2" s="96" t="s">
        <v>226</v>
      </c>
      <c r="CA2" s="103" t="s">
        <v>229</v>
      </c>
      <c r="CB2" s="243" t="s">
        <v>121</v>
      </c>
      <c r="CC2" s="243"/>
      <c r="CE2" s="86" t="s">
        <v>51</v>
      </c>
      <c r="CF2" s="86" t="s">
        <v>245</v>
      </c>
      <c r="CG2" s="86" t="s">
        <v>246</v>
      </c>
      <c r="CI2" s="84" t="s">
        <v>51</v>
      </c>
      <c r="CJ2" s="85" t="s">
        <v>249</v>
      </c>
      <c r="CK2" s="85" t="s">
        <v>255</v>
      </c>
      <c r="CL2" s="85" t="s">
        <v>250</v>
      </c>
      <c r="CM2" s="85" t="s">
        <v>251</v>
      </c>
      <c r="CN2" s="85" t="s">
        <v>252</v>
      </c>
      <c r="CO2" s="85" t="s">
        <v>253</v>
      </c>
      <c r="CQ2" s="154" t="s">
        <v>563</v>
      </c>
      <c r="CR2" s="154" t="s">
        <v>564</v>
      </c>
      <c r="CS2" s="154" t="s">
        <v>565</v>
      </c>
      <c r="CT2" s="154" t="s">
        <v>566</v>
      </c>
      <c r="CU2" s="154" t="s">
        <v>567</v>
      </c>
      <c r="CV2" s="154" t="s">
        <v>568</v>
      </c>
      <c r="CW2" s="154" t="s">
        <v>569</v>
      </c>
      <c r="CY2" s="161"/>
      <c r="CZ2" s="100" t="s">
        <v>581</v>
      </c>
      <c r="DA2" s="100" t="s">
        <v>582</v>
      </c>
      <c r="DB2" s="100" t="s">
        <v>583</v>
      </c>
      <c r="DC2" s="100" t="s">
        <v>584</v>
      </c>
      <c r="DD2" s="100" t="s">
        <v>585</v>
      </c>
      <c r="DE2" s="100" t="s">
        <v>586</v>
      </c>
      <c r="DG2" s="100" t="s">
        <v>597</v>
      </c>
      <c r="DH2" s="100" t="s">
        <v>598</v>
      </c>
      <c r="DI2" s="100" t="s">
        <v>599</v>
      </c>
      <c r="DJ2" s="100" t="s">
        <v>612</v>
      </c>
      <c r="DK2" s="100" t="s">
        <v>600</v>
      </c>
      <c r="DL2" s="100" t="s">
        <v>601</v>
      </c>
      <c r="DM2" s="100" t="s">
        <v>602</v>
      </c>
      <c r="DN2" s="100" t="s">
        <v>613</v>
      </c>
      <c r="DO2" s="100" t="s">
        <v>603</v>
      </c>
      <c r="DQ2" s="223" t="s">
        <v>302</v>
      </c>
      <c r="DR2" s="101" t="s">
        <v>257</v>
      </c>
      <c r="DS2" s="101" t="s">
        <v>258</v>
      </c>
      <c r="DT2" s="98" t="s">
        <v>259</v>
      </c>
      <c r="DU2" s="223" t="s">
        <v>260</v>
      </c>
      <c r="DV2" s="223"/>
      <c r="DX2" s="224" t="s">
        <v>302</v>
      </c>
      <c r="DY2" s="223" t="s">
        <v>269</v>
      </c>
      <c r="DZ2" s="223"/>
      <c r="EA2" s="223"/>
      <c r="EB2" s="223" t="s">
        <v>265</v>
      </c>
      <c r="EC2" s="223"/>
      <c r="ED2" s="223"/>
      <c r="EE2" s="98" t="s">
        <v>266</v>
      </c>
      <c r="EG2" s="166" t="s">
        <v>271</v>
      </c>
      <c r="EH2" s="52">
        <v>97</v>
      </c>
      <c r="EJ2" s="191" t="s">
        <v>614</v>
      </c>
      <c r="EK2" s="35">
        <v>1</v>
      </c>
      <c r="EL2" s="238" t="s">
        <v>121</v>
      </c>
      <c r="EM2" s="238"/>
      <c r="EN2" s="238"/>
      <c r="EO2" s="238"/>
      <c r="EP2" s="238"/>
      <c r="EQ2" s="238"/>
      <c r="ES2" s="78"/>
      <c r="ET2" s="79" t="s">
        <v>60</v>
      </c>
      <c r="EU2" s="80" t="s">
        <v>238</v>
      </c>
      <c r="EW2" s="217" t="s">
        <v>302</v>
      </c>
      <c r="EX2" s="221" t="s">
        <v>508</v>
      </c>
      <c r="EY2" s="221"/>
      <c r="FA2" s="171" t="s">
        <v>624</v>
      </c>
      <c r="FB2" s="105" t="s">
        <v>231</v>
      </c>
      <c r="FC2" s="105" t="s">
        <v>231</v>
      </c>
      <c r="FD2" s="105" t="s">
        <v>231</v>
      </c>
      <c r="FE2" s="105" t="s">
        <v>231</v>
      </c>
      <c r="FF2" s="105" t="s">
        <v>231</v>
      </c>
      <c r="FG2" s="34" t="s">
        <v>231</v>
      </c>
      <c r="FH2" s="34"/>
      <c r="FI2" s="105"/>
      <c r="FJ2" s="105"/>
      <c r="FK2" s="105"/>
      <c r="FL2" s="105"/>
      <c r="FM2" s="105"/>
      <c r="FN2" s="105"/>
      <c r="FO2" s="105"/>
      <c r="FQ2" s="168" t="s">
        <v>659</v>
      </c>
      <c r="FR2" s="234">
        <v>2010</v>
      </c>
      <c r="FS2" s="234"/>
      <c r="FT2" s="234">
        <v>2011</v>
      </c>
      <c r="FU2" s="234"/>
      <c r="FV2" s="234">
        <v>2012</v>
      </c>
      <c r="FW2" s="234"/>
      <c r="FX2" s="234"/>
      <c r="FY2" s="234">
        <v>2013</v>
      </c>
      <c r="FZ2" s="234"/>
      <c r="GA2" s="234"/>
      <c r="GB2" s="234">
        <v>2014</v>
      </c>
      <c r="GC2" s="234"/>
      <c r="GD2" s="234"/>
      <c r="GE2" s="234">
        <v>2015</v>
      </c>
      <c r="GF2" s="234"/>
      <c r="GG2" s="234"/>
      <c r="GH2" s="234">
        <v>2016</v>
      </c>
      <c r="GI2" s="234"/>
      <c r="GJ2" s="234"/>
      <c r="GK2" s="234">
        <v>2017</v>
      </c>
      <c r="GL2" s="234"/>
      <c r="GM2" s="234"/>
      <c r="GO2" s="234" t="s">
        <v>302</v>
      </c>
      <c r="GP2" s="234" t="s">
        <v>293</v>
      </c>
      <c r="GQ2" s="234"/>
      <c r="GR2" s="234" t="s">
        <v>294</v>
      </c>
      <c r="GS2" s="234"/>
      <c r="GT2" s="234" t="s">
        <v>295</v>
      </c>
      <c r="GU2" s="234"/>
      <c r="GV2" s="234" t="s">
        <v>296</v>
      </c>
      <c r="GW2" s="234"/>
      <c r="GX2" s="234" t="s">
        <v>292</v>
      </c>
      <c r="GY2" s="234"/>
      <c r="HA2" s="234" t="s">
        <v>302</v>
      </c>
      <c r="HB2" s="246" t="s">
        <v>298</v>
      </c>
      <c r="HC2" s="246"/>
      <c r="HD2" s="246" t="s">
        <v>299</v>
      </c>
      <c r="HE2" s="246"/>
      <c r="HF2" s="246" t="s">
        <v>300</v>
      </c>
      <c r="HG2" s="246"/>
      <c r="HI2" s="100" t="s">
        <v>302</v>
      </c>
      <c r="HJ2" s="100" t="s">
        <v>303</v>
      </c>
      <c r="HK2" s="100" t="s">
        <v>304</v>
      </c>
      <c r="HL2" s="100" t="s">
        <v>305</v>
      </c>
      <c r="HM2" s="100" t="s">
        <v>304</v>
      </c>
      <c r="HN2" s="100" t="s">
        <v>306</v>
      </c>
      <c r="HO2" s="100" t="s">
        <v>304</v>
      </c>
      <c r="HP2" s="100" t="s">
        <v>307</v>
      </c>
      <c r="HQ2" s="100" t="s">
        <v>304</v>
      </c>
    </row>
    <row r="3" spans="1:225" ht="63.75">
      <c r="A3" s="21">
        <v>2008</v>
      </c>
      <c r="B3" s="10">
        <v>0</v>
      </c>
      <c r="C3" s="45">
        <v>0</v>
      </c>
      <c r="D3" s="10">
        <v>0</v>
      </c>
      <c r="F3" s="12">
        <v>2008</v>
      </c>
      <c r="G3" s="10">
        <v>39</v>
      </c>
      <c r="H3" s="45">
        <v>7</v>
      </c>
      <c r="I3" s="45">
        <v>0</v>
      </c>
      <c r="J3" s="45">
        <v>0</v>
      </c>
      <c r="K3" s="45">
        <v>0</v>
      </c>
      <c r="M3" s="50">
        <v>2008</v>
      </c>
      <c r="N3" s="53">
        <v>12</v>
      </c>
      <c r="O3" s="54">
        <v>27</v>
      </c>
      <c r="P3" s="54">
        <v>6</v>
      </c>
      <c r="Q3" s="54">
        <v>33</v>
      </c>
      <c r="R3" s="54">
        <v>0</v>
      </c>
      <c r="S3" s="54">
        <v>0</v>
      </c>
      <c r="U3" s="172">
        <v>2008</v>
      </c>
      <c r="V3" s="53">
        <v>0</v>
      </c>
      <c r="W3" s="192"/>
      <c r="X3" s="54">
        <v>0</v>
      </c>
      <c r="Y3" s="54">
        <v>0</v>
      </c>
      <c r="Z3" s="192"/>
      <c r="AA3" s="54">
        <v>0</v>
      </c>
      <c r="AB3" s="54">
        <v>0</v>
      </c>
      <c r="AC3" s="192"/>
      <c r="AD3" s="54">
        <v>0</v>
      </c>
      <c r="AF3" s="244"/>
      <c r="AG3" s="83" t="s">
        <v>48</v>
      </c>
      <c r="AH3" s="101" t="s">
        <v>204</v>
      </c>
      <c r="AI3" s="101" t="s">
        <v>48</v>
      </c>
      <c r="AJ3" s="101" t="s">
        <v>204</v>
      </c>
      <c r="AK3" s="101" t="s">
        <v>48</v>
      </c>
      <c r="AL3" s="101" t="s">
        <v>204</v>
      </c>
      <c r="AN3" s="234"/>
      <c r="AO3" s="100" t="s">
        <v>22</v>
      </c>
      <c r="AP3" s="100" t="s">
        <v>210</v>
      </c>
      <c r="AQ3" s="234"/>
      <c r="AS3" s="66">
        <v>37299</v>
      </c>
      <c r="AT3" s="26" t="s">
        <v>680</v>
      </c>
      <c r="AU3" s="26">
        <v>114</v>
      </c>
      <c r="AV3" s="26">
        <v>0</v>
      </c>
      <c r="AW3" s="26">
        <v>0</v>
      </c>
      <c r="AX3" s="26">
        <v>0</v>
      </c>
      <c r="AZ3" s="122"/>
      <c r="BA3" s="100"/>
      <c r="BB3" s="100" t="s">
        <v>554</v>
      </c>
      <c r="BC3" s="100" t="s">
        <v>555</v>
      </c>
      <c r="BD3" s="100" t="s">
        <v>556</v>
      </c>
      <c r="BE3" s="100" t="s">
        <v>557</v>
      </c>
      <c r="BG3" s="21">
        <v>2008</v>
      </c>
      <c r="BH3" s="45">
        <v>0</v>
      </c>
      <c r="BI3" s="45">
        <v>34</v>
      </c>
      <c r="BK3" s="12">
        <v>2008</v>
      </c>
      <c r="BL3" s="10">
        <v>0</v>
      </c>
      <c r="BM3" s="45">
        <v>0</v>
      </c>
      <c r="BN3" s="45">
        <v>0</v>
      </c>
      <c r="BO3" s="45">
        <v>0</v>
      </c>
      <c r="BQ3" s="12">
        <v>2008</v>
      </c>
      <c r="BR3" s="10">
        <v>0</v>
      </c>
      <c r="BS3" s="10">
        <v>0</v>
      </c>
      <c r="BT3" s="45">
        <v>0</v>
      </c>
      <c r="BU3" s="45">
        <v>0</v>
      </c>
      <c r="BW3" s="21">
        <v>2008</v>
      </c>
      <c r="BX3" s="10">
        <v>0</v>
      </c>
      <c r="BY3" s="45">
        <v>0</v>
      </c>
      <c r="CA3" s="56" t="s">
        <v>230</v>
      </c>
      <c r="CB3" s="242">
        <v>1</v>
      </c>
      <c r="CC3" s="242"/>
      <c r="CE3" s="46">
        <v>2008</v>
      </c>
      <c r="CF3" s="24">
        <v>0</v>
      </c>
      <c r="CG3" s="26">
        <v>0</v>
      </c>
      <c r="CI3" s="50">
        <v>2008</v>
      </c>
      <c r="CJ3" s="53">
        <v>55</v>
      </c>
      <c r="CK3" s="53">
        <v>1</v>
      </c>
      <c r="CL3" s="53">
        <v>80</v>
      </c>
      <c r="CM3" s="53">
        <v>1</v>
      </c>
      <c r="CN3" s="53">
        <v>23</v>
      </c>
      <c r="CO3" s="53">
        <v>0</v>
      </c>
      <c r="CQ3" s="150" t="s">
        <v>570</v>
      </c>
      <c r="CR3" s="151"/>
      <c r="CS3" s="151"/>
      <c r="CT3" s="151"/>
      <c r="CU3" s="151"/>
      <c r="CV3" s="151"/>
      <c r="CW3" s="151"/>
      <c r="CY3" s="156" t="s">
        <v>580</v>
      </c>
      <c r="CZ3" s="155"/>
      <c r="DA3" s="155"/>
      <c r="DB3" s="155"/>
      <c r="DC3" s="155"/>
      <c r="DD3" s="155"/>
      <c r="DE3" s="155"/>
      <c r="DG3" s="157" t="s">
        <v>604</v>
      </c>
      <c r="DH3" s="49">
        <v>34</v>
      </c>
      <c r="DI3" s="49">
        <v>7</v>
      </c>
      <c r="DJ3" s="49">
        <v>6</v>
      </c>
      <c r="DK3" s="49">
        <v>34</v>
      </c>
      <c r="DL3" s="49">
        <v>6</v>
      </c>
      <c r="DM3" s="164">
        <f>DL3/DK3</f>
        <v>0.17647058823529413</v>
      </c>
      <c r="DN3" s="49">
        <v>6</v>
      </c>
      <c r="DO3" s="164">
        <f>DN3/DK3</f>
        <v>0.17647058823529413</v>
      </c>
      <c r="DQ3" s="223"/>
      <c r="DR3" s="83" t="s">
        <v>2</v>
      </c>
      <c r="DS3" s="83" t="s">
        <v>2</v>
      </c>
      <c r="DT3" s="99" t="s">
        <v>2</v>
      </c>
      <c r="DU3" s="99" t="s">
        <v>2</v>
      </c>
      <c r="DV3" s="99" t="s">
        <v>5</v>
      </c>
      <c r="DX3" s="224"/>
      <c r="DY3" s="98" t="s">
        <v>267</v>
      </c>
      <c r="DZ3" s="98" t="s">
        <v>268</v>
      </c>
      <c r="EA3" s="98" t="s">
        <v>22</v>
      </c>
      <c r="EB3" s="98" t="s">
        <v>267</v>
      </c>
      <c r="EC3" s="98" t="s">
        <v>268</v>
      </c>
      <c r="ED3" s="98" t="s">
        <v>22</v>
      </c>
      <c r="EE3" s="98" t="s">
        <v>121</v>
      </c>
      <c r="EG3" s="167" t="s">
        <v>272</v>
      </c>
      <c r="EH3" s="52">
        <v>15</v>
      </c>
      <c r="EJ3" s="100" t="s">
        <v>615</v>
      </c>
      <c r="EK3" s="100" t="s">
        <v>616</v>
      </c>
      <c r="EL3" s="100" t="s">
        <v>617</v>
      </c>
      <c r="EM3" s="100" t="s">
        <v>618</v>
      </c>
      <c r="EN3" s="100" t="s">
        <v>619</v>
      </c>
      <c r="EO3" s="100" t="s">
        <v>620</v>
      </c>
      <c r="EP3" s="100" t="s">
        <v>621</v>
      </c>
      <c r="EQ3" s="100" t="s">
        <v>622</v>
      </c>
      <c r="ES3" s="59" t="s">
        <v>278</v>
      </c>
      <c r="ET3" s="52">
        <v>0</v>
      </c>
      <c r="EU3" s="60">
        <v>0</v>
      </c>
      <c r="EW3" s="217"/>
      <c r="EX3" s="94" t="s">
        <v>2</v>
      </c>
      <c r="EY3" s="82" t="s">
        <v>5</v>
      </c>
      <c r="FA3" s="168" t="s">
        <v>625</v>
      </c>
      <c r="FB3" s="100" t="s">
        <v>626</v>
      </c>
      <c r="FC3" s="100" t="s">
        <v>627</v>
      </c>
      <c r="FD3" s="100" t="s">
        <v>628</v>
      </c>
      <c r="FE3" s="100" t="s">
        <v>629</v>
      </c>
      <c r="FF3" s="100" t="s">
        <v>630</v>
      </c>
      <c r="FG3" s="100" t="s">
        <v>631</v>
      </c>
      <c r="FH3" s="100" t="s">
        <v>632</v>
      </c>
      <c r="FI3" s="100" t="s">
        <v>633</v>
      </c>
      <c r="FJ3" s="100" t="s">
        <v>634</v>
      </c>
      <c r="FK3" s="100" t="s">
        <v>635</v>
      </c>
      <c r="FL3" s="100" t="s">
        <v>636</v>
      </c>
      <c r="FM3" s="100" t="s">
        <v>637</v>
      </c>
      <c r="FN3" s="97" t="s">
        <v>638</v>
      </c>
      <c r="FO3" s="100" t="s">
        <v>639</v>
      </c>
      <c r="FQ3" s="168" t="s">
        <v>660</v>
      </c>
      <c r="FR3" s="100" t="s">
        <v>661</v>
      </c>
      <c r="FS3" s="100" t="s">
        <v>662</v>
      </c>
      <c r="FT3" s="100" t="s">
        <v>661</v>
      </c>
      <c r="FU3" s="100" t="s">
        <v>662</v>
      </c>
      <c r="FV3" s="100" t="s">
        <v>661</v>
      </c>
      <c r="FW3" s="100" t="s">
        <v>663</v>
      </c>
      <c r="FX3" s="100" t="s">
        <v>662</v>
      </c>
      <c r="FY3" s="100" t="s">
        <v>661</v>
      </c>
      <c r="FZ3" s="100" t="s">
        <v>663</v>
      </c>
      <c r="GA3" s="100" t="s">
        <v>662</v>
      </c>
      <c r="GB3" s="100" t="s">
        <v>661</v>
      </c>
      <c r="GC3" s="100" t="s">
        <v>663</v>
      </c>
      <c r="GD3" s="100" t="s">
        <v>662</v>
      </c>
      <c r="GE3" s="100" t="s">
        <v>661</v>
      </c>
      <c r="GF3" s="100" t="s">
        <v>663</v>
      </c>
      <c r="GG3" s="100" t="s">
        <v>662</v>
      </c>
      <c r="GH3" s="100" t="s">
        <v>661</v>
      </c>
      <c r="GI3" s="100" t="s">
        <v>663</v>
      </c>
      <c r="GJ3" s="100" t="s">
        <v>662</v>
      </c>
      <c r="GK3" s="100" t="s">
        <v>661</v>
      </c>
      <c r="GL3" s="100" t="s">
        <v>663</v>
      </c>
      <c r="GM3" s="100" t="s">
        <v>662</v>
      </c>
      <c r="GO3" s="234"/>
      <c r="GP3" s="100" t="s">
        <v>287</v>
      </c>
      <c r="GQ3" s="100" t="s">
        <v>288</v>
      </c>
      <c r="GR3" s="100" t="s">
        <v>287</v>
      </c>
      <c r="GS3" s="100" t="s">
        <v>288</v>
      </c>
      <c r="GT3" s="100" t="s">
        <v>287</v>
      </c>
      <c r="GU3" s="100" t="s">
        <v>288</v>
      </c>
      <c r="GV3" s="100" t="s">
        <v>287</v>
      </c>
      <c r="GW3" s="100" t="s">
        <v>288</v>
      </c>
      <c r="GX3" s="100" t="s">
        <v>287</v>
      </c>
      <c r="GY3" s="100" t="s">
        <v>288</v>
      </c>
      <c r="HA3" s="234"/>
      <c r="HB3" s="81" t="s">
        <v>287</v>
      </c>
      <c r="HC3" s="81" t="s">
        <v>288</v>
      </c>
      <c r="HD3" s="81" t="s">
        <v>287</v>
      </c>
      <c r="HE3" s="81" t="s">
        <v>288</v>
      </c>
      <c r="HF3" s="81" t="s">
        <v>287</v>
      </c>
      <c r="HG3" s="81" t="s">
        <v>288</v>
      </c>
      <c r="HI3" s="27" t="s">
        <v>289</v>
      </c>
      <c r="HJ3" s="49">
        <v>0</v>
      </c>
      <c r="HK3" s="49">
        <v>0</v>
      </c>
      <c r="HL3" s="49">
        <v>0</v>
      </c>
      <c r="HM3" s="49">
        <v>0</v>
      </c>
      <c r="HN3" s="49">
        <v>0</v>
      </c>
      <c r="HO3" s="49">
        <v>0</v>
      </c>
      <c r="HP3" s="49">
        <v>0</v>
      </c>
      <c r="HQ3" s="49">
        <v>0</v>
      </c>
    </row>
    <row r="4" spans="1:225" ht="25.5">
      <c r="A4" s="21">
        <v>2009</v>
      </c>
      <c r="B4" s="10">
        <v>0</v>
      </c>
      <c r="C4" s="45">
        <v>0</v>
      </c>
      <c r="D4" s="10">
        <v>2</v>
      </c>
      <c r="F4" s="12">
        <v>2009</v>
      </c>
      <c r="G4" s="10">
        <v>67</v>
      </c>
      <c r="H4" s="45">
        <v>14</v>
      </c>
      <c r="I4" s="45">
        <v>0</v>
      </c>
      <c r="J4" s="45">
        <v>0</v>
      </c>
      <c r="K4" s="45">
        <v>67</v>
      </c>
      <c r="M4" s="50">
        <v>2009</v>
      </c>
      <c r="N4" s="53">
        <v>16</v>
      </c>
      <c r="O4" s="54">
        <v>51</v>
      </c>
      <c r="P4" s="54">
        <v>9</v>
      </c>
      <c r="Q4" s="54">
        <v>39</v>
      </c>
      <c r="R4" s="54">
        <v>0</v>
      </c>
      <c r="S4" s="54">
        <v>0</v>
      </c>
      <c r="U4" s="172">
        <v>2009</v>
      </c>
      <c r="V4" s="53">
        <v>0</v>
      </c>
      <c r="W4" s="192"/>
      <c r="X4" s="54">
        <v>0</v>
      </c>
      <c r="Y4" s="54">
        <v>0</v>
      </c>
      <c r="Z4" s="192"/>
      <c r="AA4" s="54">
        <v>0</v>
      </c>
      <c r="AB4" s="54">
        <v>0</v>
      </c>
      <c r="AC4" s="192"/>
      <c r="AD4" s="54">
        <v>0</v>
      </c>
      <c r="AF4" s="55"/>
      <c r="AG4" s="61"/>
      <c r="AH4" s="61"/>
      <c r="AI4" s="62"/>
      <c r="AJ4" s="62"/>
      <c r="AK4" s="61"/>
      <c r="AL4" s="62"/>
      <c r="AN4" s="247">
        <v>114</v>
      </c>
      <c r="AO4" s="247">
        <v>3</v>
      </c>
      <c r="AP4" s="247">
        <v>0</v>
      </c>
      <c r="AQ4" s="247">
        <v>3</v>
      </c>
      <c r="AS4" t="s">
        <v>552</v>
      </c>
      <c r="AZ4" s="239" t="s">
        <v>558</v>
      </c>
      <c r="BA4" s="105">
        <v>2010</v>
      </c>
      <c r="BB4" s="35">
        <v>0</v>
      </c>
      <c r="BC4" s="35">
        <v>0</v>
      </c>
      <c r="BD4" s="35">
        <v>0</v>
      </c>
      <c r="BE4" s="35">
        <v>0</v>
      </c>
      <c r="BG4" s="21">
        <v>2009</v>
      </c>
      <c r="BH4" s="45">
        <v>0</v>
      </c>
      <c r="BI4" s="45">
        <v>38</v>
      </c>
      <c r="BK4" s="12">
        <v>2009</v>
      </c>
      <c r="BL4" s="10">
        <v>0</v>
      </c>
      <c r="BM4" s="45">
        <v>0</v>
      </c>
      <c r="BN4" s="45">
        <v>0</v>
      </c>
      <c r="BO4" s="45">
        <v>0</v>
      </c>
      <c r="BQ4" s="12">
        <v>2009</v>
      </c>
      <c r="BR4" s="10">
        <v>0</v>
      </c>
      <c r="BS4" s="10">
        <v>0</v>
      </c>
      <c r="BT4" s="45">
        <v>0</v>
      </c>
      <c r="BU4" s="45">
        <v>0</v>
      </c>
      <c r="BW4" s="21">
        <v>2009</v>
      </c>
      <c r="BX4" s="10">
        <v>0</v>
      </c>
      <c r="BY4" s="45">
        <v>0</v>
      </c>
      <c r="CA4" s="56" t="s">
        <v>232</v>
      </c>
      <c r="CB4" s="242" t="s">
        <v>231</v>
      </c>
      <c r="CC4" s="242"/>
      <c r="CE4" s="46">
        <v>2009</v>
      </c>
      <c r="CF4" s="24">
        <v>0</v>
      </c>
      <c r="CG4" s="26">
        <v>0</v>
      </c>
      <c r="CI4" s="50">
        <v>2009</v>
      </c>
      <c r="CJ4" s="53">
        <v>52</v>
      </c>
      <c r="CK4" s="53">
        <v>1</v>
      </c>
      <c r="CL4" s="53">
        <v>80</v>
      </c>
      <c r="CM4" s="53">
        <v>1</v>
      </c>
      <c r="CN4" s="53">
        <v>28</v>
      </c>
      <c r="CO4" s="53">
        <v>0</v>
      </c>
      <c r="CQ4" s="108" t="s">
        <v>571</v>
      </c>
      <c r="CR4" s="152">
        <v>7</v>
      </c>
      <c r="CS4" s="102">
        <v>9</v>
      </c>
      <c r="CT4" s="102">
        <v>8</v>
      </c>
      <c r="CU4" s="102">
        <v>9</v>
      </c>
      <c r="CV4" s="102">
        <v>3</v>
      </c>
      <c r="CW4" s="153">
        <f>SUM(CR4:CV4)</f>
        <v>36</v>
      </c>
      <c r="CY4" s="157" t="s">
        <v>595</v>
      </c>
      <c r="CZ4" s="49">
        <v>7</v>
      </c>
      <c r="DA4" s="49">
        <v>2</v>
      </c>
      <c r="DB4" s="49">
        <v>2</v>
      </c>
      <c r="DC4" s="49">
        <v>6</v>
      </c>
      <c r="DD4" s="49">
        <v>2</v>
      </c>
      <c r="DE4" s="49">
        <v>0</v>
      </c>
      <c r="DG4" s="157" t="s">
        <v>605</v>
      </c>
      <c r="DH4" s="49" t="s">
        <v>231</v>
      </c>
      <c r="DI4" s="49" t="s">
        <v>231</v>
      </c>
      <c r="DJ4" s="49" t="s">
        <v>231</v>
      </c>
      <c r="DK4" s="49"/>
      <c r="DL4" s="49" t="s">
        <v>231</v>
      </c>
      <c r="DM4" s="164" t="e">
        <f t="shared" ref="DM4:DM10" si="0">DL4/DK4</f>
        <v>#VALUE!</v>
      </c>
      <c r="DN4" s="49"/>
      <c r="DO4" s="164" t="e">
        <f t="shared" ref="DO4:DO10" si="1">DN4/DK4</f>
        <v>#DIV/0!</v>
      </c>
      <c r="DQ4" s="58" t="s">
        <v>261</v>
      </c>
      <c r="DR4" s="53">
        <v>63</v>
      </c>
      <c r="DS4" s="53">
        <v>45</v>
      </c>
      <c r="DT4" s="137">
        <f>DR4+DS4</f>
        <v>108</v>
      </c>
      <c r="DU4" s="53">
        <v>47</v>
      </c>
      <c r="DV4" s="138">
        <f>DU4/DT4</f>
        <v>0.43518518518518517</v>
      </c>
      <c r="DX4" s="58" t="s">
        <v>261</v>
      </c>
      <c r="DY4" s="53">
        <v>4</v>
      </c>
      <c r="DZ4" s="53">
        <v>4</v>
      </c>
      <c r="EA4" s="139">
        <f>DY4+DZ4</f>
        <v>8</v>
      </c>
      <c r="EB4" s="54">
        <v>0</v>
      </c>
      <c r="EC4" s="54">
        <v>0</v>
      </c>
      <c r="ED4" s="139">
        <f>EB4+EC4</f>
        <v>0</v>
      </c>
      <c r="EE4" s="54">
        <v>1</v>
      </c>
      <c r="EG4" s="167" t="s">
        <v>273</v>
      </c>
      <c r="EH4" s="52">
        <v>4</v>
      </c>
      <c r="EJ4" s="104" t="s">
        <v>231</v>
      </c>
      <c r="EK4" s="49">
        <v>97</v>
      </c>
      <c r="EL4" s="49">
        <v>12</v>
      </c>
      <c r="EM4" s="165">
        <f>EL4/EK4</f>
        <v>0.12371134020618557</v>
      </c>
      <c r="EN4" s="49">
        <v>6</v>
      </c>
      <c r="EO4" s="165">
        <f>EN4/EK4</f>
        <v>6.1855670103092786E-2</v>
      </c>
      <c r="EP4" s="163">
        <v>0.01</v>
      </c>
      <c r="EQ4" s="163">
        <v>0.01</v>
      </c>
      <c r="ES4" s="59" t="s">
        <v>279</v>
      </c>
      <c r="ET4" s="52">
        <v>4</v>
      </c>
      <c r="EU4" s="52">
        <v>0</v>
      </c>
      <c r="EW4" s="58" t="s">
        <v>261</v>
      </c>
      <c r="EX4" s="10">
        <v>16</v>
      </c>
      <c r="EY4" s="63">
        <v>100</v>
      </c>
      <c r="FA4" s="108" t="s">
        <v>640</v>
      </c>
      <c r="FB4" s="35"/>
      <c r="FC4" s="35">
        <v>12</v>
      </c>
      <c r="FD4" s="35">
        <v>5</v>
      </c>
      <c r="FE4" s="35">
        <v>4</v>
      </c>
      <c r="FF4" s="35">
        <v>1</v>
      </c>
      <c r="FG4" s="169">
        <f>FF4/$FC4</f>
        <v>8.3333333333333329E-2</v>
      </c>
      <c r="FH4" s="35">
        <v>2</v>
      </c>
      <c r="FI4" s="169">
        <f>FH4/$FC4</f>
        <v>0.16666666666666666</v>
      </c>
      <c r="FJ4" s="35">
        <v>2</v>
      </c>
      <c r="FK4" s="169">
        <f>FJ4/$FC4</f>
        <v>0.16666666666666666</v>
      </c>
      <c r="FL4" s="35">
        <v>2</v>
      </c>
      <c r="FM4" s="35">
        <v>0</v>
      </c>
      <c r="FN4" s="35">
        <v>0</v>
      </c>
      <c r="FO4" s="35">
        <v>0</v>
      </c>
      <c r="FQ4" s="235" t="s">
        <v>664</v>
      </c>
      <c r="FR4" s="236"/>
      <c r="FS4" s="236"/>
      <c r="FT4" s="236"/>
      <c r="FU4" s="236"/>
      <c r="FV4" s="236"/>
      <c r="FW4" s="236"/>
      <c r="FX4" s="236"/>
      <c r="FY4" s="236"/>
      <c r="FZ4" s="236"/>
      <c r="GA4" s="236"/>
      <c r="GB4" s="236"/>
      <c r="GC4" s="236"/>
      <c r="GD4" s="236"/>
      <c r="GE4" s="236"/>
      <c r="GF4" s="236"/>
      <c r="GG4" s="236"/>
      <c r="GH4" s="236"/>
      <c r="GI4" s="236"/>
      <c r="GJ4" s="236"/>
      <c r="GK4" s="236"/>
      <c r="GL4" s="236"/>
      <c r="GM4" s="237"/>
      <c r="GO4" s="27" t="s">
        <v>289</v>
      </c>
      <c r="GP4" s="35">
        <v>6</v>
      </c>
      <c r="GQ4" s="35">
        <v>0</v>
      </c>
      <c r="GR4" s="35">
        <v>9</v>
      </c>
      <c r="GS4" s="35">
        <v>1</v>
      </c>
      <c r="GT4" s="35">
        <v>12</v>
      </c>
      <c r="GU4" s="35">
        <v>2</v>
      </c>
      <c r="GV4" s="35">
        <v>0</v>
      </c>
      <c r="GW4" s="35">
        <v>0</v>
      </c>
      <c r="GX4" s="35">
        <v>2</v>
      </c>
      <c r="GY4" s="35">
        <v>0</v>
      </c>
      <c r="HA4" s="27" t="s">
        <v>289</v>
      </c>
      <c r="HB4" s="35">
        <v>4</v>
      </c>
      <c r="HC4" s="35">
        <v>1</v>
      </c>
      <c r="HD4" s="35">
        <v>0</v>
      </c>
      <c r="HE4" s="35">
        <v>0</v>
      </c>
      <c r="HF4" s="35">
        <v>3</v>
      </c>
      <c r="HG4" s="35">
        <v>1</v>
      </c>
      <c r="HI4" s="27" t="s">
        <v>290</v>
      </c>
      <c r="HJ4" s="49">
        <v>0</v>
      </c>
      <c r="HK4" s="49">
        <v>0</v>
      </c>
      <c r="HL4" s="49">
        <v>0</v>
      </c>
      <c r="HM4" s="195">
        <v>0</v>
      </c>
      <c r="HN4" s="49">
        <v>0</v>
      </c>
      <c r="HO4" s="49">
        <v>0</v>
      </c>
      <c r="HP4" s="49">
        <v>0</v>
      </c>
      <c r="HQ4" s="64">
        <v>0</v>
      </c>
    </row>
    <row r="5" spans="1:225" ht="38.25">
      <c r="A5" s="21">
        <v>2010</v>
      </c>
      <c r="B5" s="10">
        <v>0</v>
      </c>
      <c r="C5" s="45">
        <v>0</v>
      </c>
      <c r="D5" s="10">
        <v>2</v>
      </c>
      <c r="F5" s="12">
        <v>2010</v>
      </c>
      <c r="G5" s="10">
        <v>66</v>
      </c>
      <c r="H5" s="45">
        <v>14</v>
      </c>
      <c r="I5" s="45">
        <v>0</v>
      </c>
      <c r="J5" s="45">
        <v>0</v>
      </c>
      <c r="K5" s="45">
        <v>66</v>
      </c>
      <c r="M5" s="50">
        <v>2010</v>
      </c>
      <c r="N5" s="53">
        <v>14</v>
      </c>
      <c r="O5" s="54">
        <v>42</v>
      </c>
      <c r="P5" s="54">
        <v>7</v>
      </c>
      <c r="Q5" s="54">
        <v>36</v>
      </c>
      <c r="R5" s="54">
        <v>0</v>
      </c>
      <c r="S5" s="54">
        <v>0</v>
      </c>
      <c r="U5" s="172">
        <v>2010</v>
      </c>
      <c r="V5" s="53">
        <v>0</v>
      </c>
      <c r="W5" s="192"/>
      <c r="X5" s="54">
        <v>0</v>
      </c>
      <c r="Y5" s="54">
        <v>0</v>
      </c>
      <c r="Z5" s="192"/>
      <c r="AA5" s="54">
        <v>0</v>
      </c>
      <c r="AB5" s="54">
        <v>0</v>
      </c>
      <c r="AC5" s="192"/>
      <c r="AD5" s="54">
        <v>0</v>
      </c>
      <c r="AF5" s="65" t="s">
        <v>516</v>
      </c>
      <c r="AG5" s="64">
        <v>34</v>
      </c>
      <c r="AH5" s="64">
        <v>0</v>
      </c>
      <c r="AI5" s="66">
        <v>0</v>
      </c>
      <c r="AJ5" s="66">
        <v>0</v>
      </c>
      <c r="AK5" s="64">
        <v>0</v>
      </c>
      <c r="AL5" s="66">
        <v>0</v>
      </c>
      <c r="AN5" s="247"/>
      <c r="AO5" s="247"/>
      <c r="AP5" s="247"/>
      <c r="AQ5" s="247"/>
      <c r="AZ5" s="240"/>
      <c r="BA5" s="105">
        <v>2011</v>
      </c>
      <c r="BB5" s="149">
        <v>0</v>
      </c>
      <c r="BC5" s="149">
        <v>0</v>
      </c>
      <c r="BD5" s="149">
        <v>0</v>
      </c>
      <c r="BE5" s="149">
        <v>0</v>
      </c>
      <c r="BG5" s="21">
        <v>2010</v>
      </c>
      <c r="BH5" s="45">
        <v>0</v>
      </c>
      <c r="BI5" s="45">
        <v>23</v>
      </c>
      <c r="BK5" s="12">
        <v>2010</v>
      </c>
      <c r="BL5" s="10">
        <v>0</v>
      </c>
      <c r="BM5" s="45">
        <v>0</v>
      </c>
      <c r="BN5" s="45">
        <v>0</v>
      </c>
      <c r="BO5" s="45">
        <v>0</v>
      </c>
      <c r="BQ5" s="12">
        <v>2010</v>
      </c>
      <c r="BR5" s="10">
        <v>0</v>
      </c>
      <c r="BS5" s="10">
        <v>0</v>
      </c>
      <c r="BT5" s="45">
        <v>0</v>
      </c>
      <c r="BU5" s="45">
        <v>0</v>
      </c>
      <c r="BW5" s="21">
        <v>2010</v>
      </c>
      <c r="BX5" s="10">
        <v>0</v>
      </c>
      <c r="BY5" s="45">
        <v>0</v>
      </c>
      <c r="CA5" s="56" t="s">
        <v>233</v>
      </c>
      <c r="CB5" s="242">
        <v>80</v>
      </c>
      <c r="CC5" s="242"/>
      <c r="CE5" s="46">
        <v>2010</v>
      </c>
      <c r="CF5" s="24">
        <v>0</v>
      </c>
      <c r="CG5" s="26">
        <v>0</v>
      </c>
      <c r="CI5" s="50">
        <v>2010</v>
      </c>
      <c r="CJ5" s="53">
        <v>65</v>
      </c>
      <c r="CK5" s="53">
        <v>2</v>
      </c>
      <c r="CL5" s="53">
        <v>80</v>
      </c>
      <c r="CM5" s="53">
        <v>1</v>
      </c>
      <c r="CN5" s="53">
        <v>34</v>
      </c>
      <c r="CO5" s="53">
        <v>0</v>
      </c>
      <c r="CQ5" s="108" t="s">
        <v>572</v>
      </c>
      <c r="CR5" s="102">
        <v>0</v>
      </c>
      <c r="CS5" s="102">
        <v>0</v>
      </c>
      <c r="CT5" s="102">
        <v>0</v>
      </c>
      <c r="CU5" s="102">
        <v>0</v>
      </c>
      <c r="CV5" s="102">
        <v>0</v>
      </c>
      <c r="CW5" s="153">
        <f t="shared" ref="CW5:CW14" si="2">SUM(CR5:CV5)</f>
        <v>0</v>
      </c>
      <c r="CY5" s="157" t="s">
        <v>587</v>
      </c>
      <c r="CZ5" s="49" t="s">
        <v>231</v>
      </c>
      <c r="DA5" s="49" t="s">
        <v>231</v>
      </c>
      <c r="DB5" s="49"/>
      <c r="DC5" s="49"/>
      <c r="DD5" s="49"/>
      <c r="DE5" s="49"/>
      <c r="DG5" s="157" t="s">
        <v>606</v>
      </c>
      <c r="DH5" s="49" t="s">
        <v>231</v>
      </c>
      <c r="DI5" s="49" t="s">
        <v>231</v>
      </c>
      <c r="DJ5" s="49" t="s">
        <v>231</v>
      </c>
      <c r="DK5" s="49"/>
      <c r="DL5" s="49" t="s">
        <v>231</v>
      </c>
      <c r="DM5" s="164" t="e">
        <f t="shared" si="0"/>
        <v>#VALUE!</v>
      </c>
      <c r="DN5" s="49"/>
      <c r="DO5" s="164" t="e">
        <f t="shared" si="1"/>
        <v>#DIV/0!</v>
      </c>
      <c r="DQ5" s="58" t="s">
        <v>262</v>
      </c>
      <c r="DR5" s="53">
        <v>66</v>
      </c>
      <c r="DS5" s="53">
        <v>48</v>
      </c>
      <c r="DT5" s="137">
        <f t="shared" ref="DT5:DT10" si="3">DR5+DS5</f>
        <v>114</v>
      </c>
      <c r="DU5" s="53">
        <v>54</v>
      </c>
      <c r="DV5" s="138">
        <f t="shared" ref="DV5:DV10" si="4">DU5/DT5</f>
        <v>0.47368421052631576</v>
      </c>
      <c r="DX5" s="58" t="s">
        <v>262</v>
      </c>
      <c r="DY5" s="53">
        <v>4</v>
      </c>
      <c r="DZ5" s="53">
        <v>4</v>
      </c>
      <c r="EA5" s="139">
        <f t="shared" ref="EA5:EA10" si="5">DY5+DZ5</f>
        <v>8</v>
      </c>
      <c r="EB5" s="54">
        <v>0</v>
      </c>
      <c r="EC5" s="54">
        <v>0</v>
      </c>
      <c r="ED5" s="139">
        <f t="shared" ref="ED5:ED10" si="6">EB5+EC5</f>
        <v>0</v>
      </c>
      <c r="EE5" s="54">
        <v>1</v>
      </c>
      <c r="EG5" s="167" t="s">
        <v>274</v>
      </c>
      <c r="EH5" s="52">
        <v>12</v>
      </c>
      <c r="EJ5" s="104" t="s">
        <v>231</v>
      </c>
      <c r="EK5" s="49" t="s">
        <v>231</v>
      </c>
      <c r="EL5" s="49" t="s">
        <v>231</v>
      </c>
      <c r="EM5" s="165" t="e">
        <f t="shared" ref="EM5:EM9" si="7">EL5/EK5</f>
        <v>#VALUE!</v>
      </c>
      <c r="EN5" s="49"/>
      <c r="EO5" s="165" t="e">
        <f t="shared" ref="EO5:EO9" si="8">EN5/EK5</f>
        <v>#VALUE!</v>
      </c>
      <c r="EP5" s="163"/>
      <c r="EQ5" s="163"/>
      <c r="ES5" s="59" t="s">
        <v>280</v>
      </c>
      <c r="ET5" s="52">
        <v>6</v>
      </c>
      <c r="EU5" s="52">
        <v>0</v>
      </c>
      <c r="EW5" s="58" t="s">
        <v>262</v>
      </c>
      <c r="EX5" s="10">
        <v>12</v>
      </c>
      <c r="EY5" s="63">
        <v>100</v>
      </c>
      <c r="FA5" s="108" t="s">
        <v>641</v>
      </c>
      <c r="FB5" s="35"/>
      <c r="FC5" s="35"/>
      <c r="FD5" s="35"/>
      <c r="FE5" s="35"/>
      <c r="FF5" s="35"/>
      <c r="FG5" s="169" t="e">
        <f t="shared" ref="FG5:FI20" si="9">FF5/$FC5</f>
        <v>#DIV/0!</v>
      </c>
      <c r="FH5" s="35"/>
      <c r="FI5" s="169" t="e">
        <f t="shared" si="9"/>
        <v>#DIV/0!</v>
      </c>
      <c r="FJ5" s="35"/>
      <c r="FK5" s="169" t="e">
        <f t="shared" ref="FK5" si="10">FJ5/$FC5</f>
        <v>#DIV/0!</v>
      </c>
      <c r="FL5" s="35"/>
      <c r="FM5" s="35"/>
      <c r="FN5" s="35"/>
      <c r="FO5" s="35"/>
      <c r="FQ5" s="108" t="s">
        <v>665</v>
      </c>
      <c r="FR5" s="35">
        <v>0</v>
      </c>
      <c r="FS5" s="35">
        <v>0</v>
      </c>
      <c r="FT5" s="35">
        <v>0</v>
      </c>
      <c r="FU5" s="35">
        <v>0</v>
      </c>
      <c r="FV5" s="35">
        <v>0</v>
      </c>
      <c r="FW5" s="35">
        <v>0</v>
      </c>
      <c r="FX5" s="35">
        <v>0</v>
      </c>
      <c r="FY5" s="35"/>
      <c r="FZ5" s="35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O5" s="27" t="s">
        <v>290</v>
      </c>
      <c r="GP5" s="35">
        <v>7</v>
      </c>
      <c r="GQ5" s="35">
        <v>0</v>
      </c>
      <c r="GR5" s="35">
        <v>11</v>
      </c>
      <c r="GS5" s="35">
        <v>2</v>
      </c>
      <c r="GT5" s="35">
        <v>14</v>
      </c>
      <c r="GU5" s="35">
        <v>2</v>
      </c>
      <c r="GV5" s="35">
        <v>0</v>
      </c>
      <c r="GW5" s="35">
        <v>0</v>
      </c>
      <c r="GX5" s="35">
        <v>1</v>
      </c>
      <c r="GY5" s="35">
        <v>0</v>
      </c>
      <c r="HA5" s="27" t="s">
        <v>290</v>
      </c>
      <c r="HB5" s="35">
        <v>6</v>
      </c>
      <c r="HC5" s="35">
        <v>2</v>
      </c>
      <c r="HD5" s="35">
        <v>0</v>
      </c>
      <c r="HE5" s="35">
        <v>0</v>
      </c>
      <c r="HF5" s="35">
        <v>4</v>
      </c>
      <c r="HG5" s="35">
        <v>2</v>
      </c>
      <c r="HI5" s="27" t="s">
        <v>261</v>
      </c>
      <c r="HJ5" s="49">
        <v>0</v>
      </c>
      <c r="HK5" s="49">
        <v>0</v>
      </c>
      <c r="HL5" s="49">
        <v>0</v>
      </c>
      <c r="HM5" s="49">
        <v>0</v>
      </c>
      <c r="HN5" s="49">
        <v>0</v>
      </c>
      <c r="HO5" s="49">
        <v>0</v>
      </c>
      <c r="HP5" s="49">
        <v>0</v>
      </c>
      <c r="HQ5" s="64">
        <v>0</v>
      </c>
    </row>
    <row r="6" spans="1:225" ht="51">
      <c r="A6" s="21">
        <v>2011</v>
      </c>
      <c r="B6" s="10">
        <v>4</v>
      </c>
      <c r="C6" s="45">
        <v>0</v>
      </c>
      <c r="D6" s="10">
        <v>5</v>
      </c>
      <c r="F6" s="12">
        <v>2011</v>
      </c>
      <c r="G6" s="10">
        <v>78</v>
      </c>
      <c r="H6" s="45">
        <v>18</v>
      </c>
      <c r="I6" s="45">
        <v>0</v>
      </c>
      <c r="J6" s="45">
        <v>0</v>
      </c>
      <c r="K6" s="45">
        <v>72</v>
      </c>
      <c r="M6" s="50">
        <v>2011</v>
      </c>
      <c r="N6" s="53">
        <v>19</v>
      </c>
      <c r="O6" s="54">
        <v>59</v>
      </c>
      <c r="P6" s="54">
        <v>13</v>
      </c>
      <c r="Q6" s="54">
        <v>46</v>
      </c>
      <c r="R6" s="54">
        <v>0</v>
      </c>
      <c r="S6" s="54">
        <v>0</v>
      </c>
      <c r="U6" s="172">
        <v>2011</v>
      </c>
      <c r="V6" s="53">
        <v>0</v>
      </c>
      <c r="W6" s="192"/>
      <c r="X6" s="54">
        <v>0</v>
      </c>
      <c r="Y6" s="54">
        <v>0</v>
      </c>
      <c r="Z6" s="192"/>
      <c r="AA6" s="54">
        <v>0</v>
      </c>
      <c r="AB6" s="54">
        <v>0</v>
      </c>
      <c r="AC6" s="192"/>
      <c r="AD6" s="54">
        <v>0</v>
      </c>
      <c r="AF6" t="s">
        <v>205</v>
      </c>
      <c r="AN6" s="247"/>
      <c r="AO6" s="247"/>
      <c r="AP6" s="247"/>
      <c r="AQ6" s="247"/>
      <c r="AZ6" s="240"/>
      <c r="BA6" s="105">
        <v>2012</v>
      </c>
      <c r="BB6" s="149">
        <v>0</v>
      </c>
      <c r="BC6" s="149">
        <v>0</v>
      </c>
      <c r="BD6" s="149">
        <v>0</v>
      </c>
      <c r="BE6" s="149">
        <v>0</v>
      </c>
      <c r="BG6" s="21">
        <v>2011</v>
      </c>
      <c r="BH6" s="45">
        <v>0</v>
      </c>
      <c r="BI6" s="45">
        <v>37</v>
      </c>
      <c r="BK6" s="12">
        <v>2011</v>
      </c>
      <c r="BL6" s="10">
        <v>0</v>
      </c>
      <c r="BM6" s="45">
        <v>0</v>
      </c>
      <c r="BN6" s="45">
        <v>0</v>
      </c>
      <c r="BO6" s="45">
        <v>0</v>
      </c>
      <c r="BQ6" s="12">
        <v>2011</v>
      </c>
      <c r="BR6" s="10">
        <v>0</v>
      </c>
      <c r="BS6" s="10">
        <v>0</v>
      </c>
      <c r="BT6" s="45">
        <v>0</v>
      </c>
      <c r="BU6" s="45">
        <v>0</v>
      </c>
      <c r="BW6" s="21">
        <v>2011</v>
      </c>
      <c r="BX6" s="10">
        <v>0</v>
      </c>
      <c r="BY6" s="45">
        <v>0</v>
      </c>
      <c r="CA6" s="56" t="s">
        <v>234</v>
      </c>
      <c r="CB6" s="242">
        <v>1</v>
      </c>
      <c r="CC6" s="242"/>
      <c r="CE6" s="46">
        <v>2011</v>
      </c>
      <c r="CF6" s="24">
        <v>0</v>
      </c>
      <c r="CG6" s="26">
        <v>0</v>
      </c>
      <c r="CI6" s="50">
        <v>2011</v>
      </c>
      <c r="CJ6" s="53">
        <v>54</v>
      </c>
      <c r="CK6" s="53">
        <v>1</v>
      </c>
      <c r="CL6" s="53">
        <v>80</v>
      </c>
      <c r="CM6" s="53">
        <v>1</v>
      </c>
      <c r="CN6" s="53">
        <v>34</v>
      </c>
      <c r="CO6" s="53">
        <v>0</v>
      </c>
      <c r="CQ6" s="108" t="s">
        <v>573</v>
      </c>
      <c r="CR6" s="102">
        <v>1</v>
      </c>
      <c r="CS6" s="102">
        <v>2</v>
      </c>
      <c r="CT6" s="102">
        <v>1</v>
      </c>
      <c r="CU6" s="102">
        <v>2</v>
      </c>
      <c r="CV6" s="102">
        <v>0</v>
      </c>
      <c r="CW6" s="153">
        <f t="shared" si="2"/>
        <v>6</v>
      </c>
      <c r="CY6" s="157" t="s">
        <v>588</v>
      </c>
      <c r="CZ6" s="49" t="s">
        <v>231</v>
      </c>
      <c r="DA6" s="49" t="s">
        <v>231</v>
      </c>
      <c r="DB6" s="49"/>
      <c r="DC6" s="49"/>
      <c r="DD6" s="49"/>
      <c r="DE6" s="49"/>
      <c r="DG6" s="157" t="s">
        <v>607</v>
      </c>
      <c r="DH6" s="49" t="s">
        <v>231</v>
      </c>
      <c r="DI6" s="49" t="s">
        <v>231</v>
      </c>
      <c r="DJ6" s="49" t="s">
        <v>231</v>
      </c>
      <c r="DK6" s="49"/>
      <c r="DL6" s="49" t="s">
        <v>231</v>
      </c>
      <c r="DM6" s="164" t="e">
        <f t="shared" si="0"/>
        <v>#VALUE!</v>
      </c>
      <c r="DN6" s="49"/>
      <c r="DO6" s="164" t="e">
        <f t="shared" si="1"/>
        <v>#DIV/0!</v>
      </c>
      <c r="DQ6" s="58" t="s">
        <v>263</v>
      </c>
      <c r="DR6" s="53"/>
      <c r="DS6" s="53"/>
      <c r="DT6" s="137">
        <f t="shared" si="3"/>
        <v>0</v>
      </c>
      <c r="DU6" s="53"/>
      <c r="DV6" s="138" t="e">
        <f t="shared" si="4"/>
        <v>#DIV/0!</v>
      </c>
      <c r="DX6" s="58" t="s">
        <v>263</v>
      </c>
      <c r="DY6" s="54"/>
      <c r="DZ6" s="54"/>
      <c r="EA6" s="139">
        <f t="shared" si="5"/>
        <v>0</v>
      </c>
      <c r="EB6" s="54"/>
      <c r="EC6" s="54"/>
      <c r="ED6" s="139">
        <f t="shared" si="6"/>
        <v>0</v>
      </c>
      <c r="EE6" s="54"/>
      <c r="EG6" s="167" t="s">
        <v>275</v>
      </c>
      <c r="EH6" s="52">
        <v>6</v>
      </c>
      <c r="EJ6" s="104" t="s">
        <v>231</v>
      </c>
      <c r="EK6" s="49" t="s">
        <v>231</v>
      </c>
      <c r="EL6" s="49" t="s">
        <v>231</v>
      </c>
      <c r="EM6" s="165" t="e">
        <f t="shared" si="7"/>
        <v>#VALUE!</v>
      </c>
      <c r="EN6" s="49"/>
      <c r="EO6" s="165" t="e">
        <f t="shared" si="8"/>
        <v>#VALUE!</v>
      </c>
      <c r="EP6" s="163"/>
      <c r="EQ6" s="163"/>
      <c r="ES6" s="59" t="s">
        <v>241</v>
      </c>
      <c r="ET6" s="52">
        <v>0</v>
      </c>
      <c r="EU6" s="52">
        <v>0</v>
      </c>
      <c r="EW6" s="58" t="s">
        <v>263</v>
      </c>
      <c r="EX6" s="10"/>
      <c r="EY6" s="63"/>
      <c r="FA6" s="108" t="s">
        <v>642</v>
      </c>
      <c r="FB6" s="35"/>
      <c r="FC6" s="35">
        <v>13</v>
      </c>
      <c r="FD6" s="35">
        <v>7</v>
      </c>
      <c r="FE6" s="35">
        <v>3</v>
      </c>
      <c r="FF6" s="35">
        <v>2</v>
      </c>
      <c r="FG6" s="169">
        <f t="shared" si="9"/>
        <v>0.15384615384615385</v>
      </c>
      <c r="FH6" s="35">
        <v>1</v>
      </c>
      <c r="FI6" s="169">
        <f t="shared" si="9"/>
        <v>7.6923076923076927E-2</v>
      </c>
      <c r="FJ6" s="35">
        <v>2</v>
      </c>
      <c r="FK6" s="169">
        <f t="shared" ref="FK6" si="11">FJ6/$FC6</f>
        <v>0.15384615384615385</v>
      </c>
      <c r="FL6" s="35">
        <v>1</v>
      </c>
      <c r="FM6" s="35">
        <v>1</v>
      </c>
      <c r="FN6" s="35">
        <v>0</v>
      </c>
      <c r="FO6" s="35">
        <v>0</v>
      </c>
      <c r="FQ6" s="108" t="s">
        <v>666</v>
      </c>
      <c r="FR6" s="35" t="s">
        <v>667</v>
      </c>
      <c r="FS6" s="35" t="s">
        <v>667</v>
      </c>
      <c r="FT6" s="35"/>
      <c r="FU6" s="35" t="s">
        <v>231</v>
      </c>
      <c r="FV6" s="35"/>
      <c r="FW6" s="35"/>
      <c r="FX6" s="35" t="s">
        <v>231</v>
      </c>
      <c r="FY6" s="35"/>
      <c r="FZ6" s="35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O6" s="50" t="s">
        <v>261</v>
      </c>
      <c r="GP6" s="35">
        <v>5</v>
      </c>
      <c r="GQ6" s="35">
        <v>0</v>
      </c>
      <c r="GR6" s="35">
        <v>12</v>
      </c>
      <c r="GS6" s="35">
        <v>1</v>
      </c>
      <c r="GT6" s="35">
        <v>15</v>
      </c>
      <c r="GU6" s="35">
        <v>2</v>
      </c>
      <c r="GV6" s="35">
        <v>0</v>
      </c>
      <c r="GW6" s="35">
        <v>0</v>
      </c>
      <c r="GX6" s="35">
        <v>3</v>
      </c>
      <c r="GY6" s="35">
        <v>0</v>
      </c>
      <c r="HA6" s="27" t="s">
        <v>261</v>
      </c>
      <c r="HB6" s="35">
        <v>4</v>
      </c>
      <c r="HC6" s="35">
        <v>0</v>
      </c>
      <c r="HD6" s="35">
        <v>0</v>
      </c>
      <c r="HE6" s="35">
        <v>0</v>
      </c>
      <c r="HF6" s="35">
        <v>5</v>
      </c>
      <c r="HG6" s="35">
        <v>2</v>
      </c>
      <c r="HI6" s="50" t="s">
        <v>262</v>
      </c>
      <c r="HJ6" s="49">
        <v>0</v>
      </c>
      <c r="HK6" s="49"/>
      <c r="HL6" s="49"/>
      <c r="HM6" s="49"/>
      <c r="HN6" s="49"/>
      <c r="HO6" s="49"/>
      <c r="HP6" s="49"/>
      <c r="HQ6" s="64"/>
    </row>
    <row r="7" spans="1:225" ht="25.5">
      <c r="A7" s="21">
        <v>2012</v>
      </c>
      <c r="B7" s="10"/>
      <c r="C7" s="45"/>
      <c r="D7" s="10"/>
      <c r="F7" s="12">
        <v>2012</v>
      </c>
      <c r="G7" s="10"/>
      <c r="H7" s="45"/>
      <c r="I7" s="45"/>
      <c r="J7" s="45"/>
      <c r="K7" s="45"/>
      <c r="M7" s="50">
        <v>2012</v>
      </c>
      <c r="N7" s="53"/>
      <c r="O7" s="54"/>
      <c r="P7" s="54"/>
      <c r="Q7" s="54"/>
      <c r="R7" s="54"/>
      <c r="S7" s="54"/>
      <c r="U7" s="172">
        <v>2012</v>
      </c>
      <c r="V7" s="53"/>
      <c r="W7" s="192"/>
      <c r="X7" s="54"/>
      <c r="Y7" s="54"/>
      <c r="Z7" s="192"/>
      <c r="AA7" s="54"/>
      <c r="AB7" s="54"/>
      <c r="AC7" s="192"/>
      <c r="AD7" s="54"/>
      <c r="AN7" t="s">
        <v>205</v>
      </c>
      <c r="AZ7" s="240"/>
      <c r="BA7" s="105">
        <v>2013</v>
      </c>
      <c r="BB7" s="149"/>
      <c r="BC7" s="149"/>
      <c r="BD7" s="149"/>
      <c r="BE7" s="149"/>
      <c r="BG7" s="21">
        <v>2012</v>
      </c>
      <c r="BH7" s="45"/>
      <c r="BI7" s="45"/>
      <c r="BK7" s="12">
        <v>2012</v>
      </c>
      <c r="BL7" s="10"/>
      <c r="BM7" s="45"/>
      <c r="BN7" s="45"/>
      <c r="BO7" s="45"/>
      <c r="BQ7" s="12">
        <v>2012</v>
      </c>
      <c r="BR7" s="10"/>
      <c r="BS7" s="10"/>
      <c r="BT7" s="45"/>
      <c r="BU7" s="45"/>
      <c r="BW7" s="21">
        <v>2012</v>
      </c>
      <c r="BX7" s="10"/>
      <c r="BY7" s="45"/>
      <c r="CA7" s="56" t="s">
        <v>235</v>
      </c>
      <c r="CB7" s="242" t="s">
        <v>231</v>
      </c>
      <c r="CC7" s="242"/>
      <c r="CE7" s="46">
        <v>2012</v>
      </c>
      <c r="CF7" s="24"/>
      <c r="CG7" s="26"/>
      <c r="CI7" s="50">
        <v>2012</v>
      </c>
      <c r="CJ7" s="53"/>
      <c r="CK7" s="53"/>
      <c r="CL7" s="53"/>
      <c r="CM7" s="53"/>
      <c r="CN7" s="53"/>
      <c r="CO7" s="53"/>
      <c r="CQ7" s="108" t="s">
        <v>574</v>
      </c>
      <c r="CR7" s="102">
        <v>1</v>
      </c>
      <c r="CS7" s="102">
        <v>1</v>
      </c>
      <c r="CT7" s="102">
        <v>3</v>
      </c>
      <c r="CU7" s="102">
        <v>2</v>
      </c>
      <c r="CV7" s="102">
        <v>0</v>
      </c>
      <c r="CW7" s="153">
        <f t="shared" si="2"/>
        <v>7</v>
      </c>
      <c r="CY7" s="157" t="s">
        <v>589</v>
      </c>
      <c r="CZ7" s="49"/>
      <c r="DA7" s="49"/>
      <c r="DB7" s="49"/>
      <c r="DC7" s="49"/>
      <c r="DD7" s="49"/>
      <c r="DE7" s="49"/>
      <c r="DG7" s="157" t="s">
        <v>608</v>
      </c>
      <c r="DH7" s="49"/>
      <c r="DI7" s="49"/>
      <c r="DJ7" s="49"/>
      <c r="DK7" s="49"/>
      <c r="DL7" s="49"/>
      <c r="DM7" s="164" t="e">
        <f t="shared" si="0"/>
        <v>#DIV/0!</v>
      </c>
      <c r="DN7" s="49"/>
      <c r="DO7" s="164" t="e">
        <f t="shared" si="1"/>
        <v>#DIV/0!</v>
      </c>
      <c r="DQ7" s="58" t="s">
        <v>500</v>
      </c>
      <c r="DR7" s="53"/>
      <c r="DS7" s="53"/>
      <c r="DT7" s="137">
        <f t="shared" si="3"/>
        <v>0</v>
      </c>
      <c r="DU7" s="53"/>
      <c r="DV7" s="138" t="e">
        <f t="shared" si="4"/>
        <v>#DIV/0!</v>
      </c>
      <c r="DX7" s="58" t="s">
        <v>500</v>
      </c>
      <c r="DY7" s="54"/>
      <c r="DZ7" s="54"/>
      <c r="EA7" s="139">
        <f t="shared" si="5"/>
        <v>0</v>
      </c>
      <c r="EB7" s="54"/>
      <c r="EC7" s="54"/>
      <c r="ED7" s="139">
        <f t="shared" si="6"/>
        <v>0</v>
      </c>
      <c r="EE7" s="54"/>
      <c r="EG7" s="6" t="s">
        <v>276</v>
      </c>
      <c r="EH7" s="6"/>
      <c r="EJ7" s="104" t="s">
        <v>231</v>
      </c>
      <c r="EK7" s="49" t="s">
        <v>231</v>
      </c>
      <c r="EL7" s="49" t="s">
        <v>231</v>
      </c>
      <c r="EM7" s="165" t="e">
        <f t="shared" si="7"/>
        <v>#VALUE!</v>
      </c>
      <c r="EN7" s="49"/>
      <c r="EO7" s="165" t="e">
        <f t="shared" si="8"/>
        <v>#VALUE!</v>
      </c>
      <c r="EP7" s="163"/>
      <c r="EQ7" s="163"/>
      <c r="ES7" s="59" t="s">
        <v>281</v>
      </c>
      <c r="ET7" s="52">
        <v>1</v>
      </c>
      <c r="EU7" s="52">
        <v>0</v>
      </c>
      <c r="EW7" s="58" t="s">
        <v>500</v>
      </c>
      <c r="EX7" s="10"/>
      <c r="EY7" s="63"/>
      <c r="FA7" s="108" t="s">
        <v>643</v>
      </c>
      <c r="FB7" s="35"/>
      <c r="FC7" s="35"/>
      <c r="FD7" s="35"/>
      <c r="FE7" s="35"/>
      <c r="FF7" s="35"/>
      <c r="FG7" s="169" t="e">
        <f t="shared" si="9"/>
        <v>#DIV/0!</v>
      </c>
      <c r="FH7" s="35"/>
      <c r="FI7" s="169" t="e">
        <f t="shared" si="9"/>
        <v>#DIV/0!</v>
      </c>
      <c r="FJ7" s="35"/>
      <c r="FK7" s="169" t="e">
        <f t="shared" ref="FK7" si="12">FJ7/$FC7</f>
        <v>#DIV/0!</v>
      </c>
      <c r="FL7" s="35"/>
      <c r="FM7" s="35"/>
      <c r="FN7" s="35"/>
      <c r="FO7" s="35"/>
      <c r="FQ7" s="108" t="s">
        <v>668</v>
      </c>
      <c r="FR7" s="35">
        <v>0</v>
      </c>
      <c r="FS7" s="35">
        <v>0</v>
      </c>
      <c r="FT7" s="35">
        <v>0</v>
      </c>
      <c r="FU7" s="35">
        <v>0</v>
      </c>
      <c r="FV7" s="35">
        <v>0</v>
      </c>
      <c r="FW7" s="35">
        <v>0</v>
      </c>
      <c r="FX7" s="35">
        <v>0</v>
      </c>
      <c r="FY7" s="35"/>
      <c r="FZ7" s="35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O7" s="50" t="s">
        <v>262</v>
      </c>
      <c r="GP7" s="35"/>
      <c r="GQ7" s="35"/>
      <c r="GR7" s="35"/>
      <c r="GS7" s="35"/>
      <c r="GT7" s="35"/>
      <c r="GU7" s="35"/>
      <c r="GV7" s="35"/>
      <c r="GW7" s="35"/>
      <c r="GX7" s="35"/>
      <c r="GY7" s="35"/>
      <c r="HA7" s="50" t="s">
        <v>262</v>
      </c>
      <c r="HB7" s="35"/>
      <c r="HC7" s="35"/>
      <c r="HD7" s="35"/>
      <c r="HE7" s="35"/>
      <c r="HF7" s="35"/>
      <c r="HG7" s="35"/>
      <c r="HI7" s="50" t="s">
        <v>263</v>
      </c>
      <c r="HJ7" s="49"/>
      <c r="HK7" s="49"/>
      <c r="HL7" s="49"/>
      <c r="HM7" s="49"/>
      <c r="HN7" s="49"/>
      <c r="HO7" s="49"/>
      <c r="HP7" s="49"/>
      <c r="HQ7" s="64"/>
    </row>
    <row r="8" spans="1:225" ht="38.25">
      <c r="A8" s="21">
        <v>2013</v>
      </c>
      <c r="B8" s="10"/>
      <c r="C8" s="45"/>
      <c r="D8" s="10"/>
      <c r="F8" s="12">
        <v>2013</v>
      </c>
      <c r="G8" s="10"/>
      <c r="H8" s="45"/>
      <c r="I8" s="45"/>
      <c r="J8" s="45"/>
      <c r="K8" s="45"/>
      <c r="M8" s="50">
        <v>2013</v>
      </c>
      <c r="N8" s="53"/>
      <c r="O8" s="54"/>
      <c r="P8" s="54"/>
      <c r="Q8" s="54"/>
      <c r="R8" s="54"/>
      <c r="S8" s="54"/>
      <c r="U8" s="172">
        <v>2013</v>
      </c>
      <c r="V8" s="53"/>
      <c r="W8" s="192"/>
      <c r="X8" s="54"/>
      <c r="Y8" s="54"/>
      <c r="Z8" s="192"/>
      <c r="AA8" s="54"/>
      <c r="AB8" s="54"/>
      <c r="AC8" s="192"/>
      <c r="AD8" s="54"/>
      <c r="AZ8" s="240"/>
      <c r="BA8" s="105">
        <v>2014</v>
      </c>
      <c r="BB8" s="149"/>
      <c r="BC8" s="149"/>
      <c r="BD8" s="149"/>
      <c r="BE8" s="149"/>
      <c r="BG8" s="21">
        <v>2013</v>
      </c>
      <c r="BH8" s="45"/>
      <c r="BI8" s="45"/>
      <c r="BK8" s="12">
        <v>2013</v>
      </c>
      <c r="BL8" s="10"/>
      <c r="BM8" s="45"/>
      <c r="BN8" s="45"/>
      <c r="BO8" s="45"/>
      <c r="BQ8" s="12">
        <v>2013</v>
      </c>
      <c r="BR8" s="10"/>
      <c r="BS8" s="10"/>
      <c r="BT8" s="45"/>
      <c r="BU8" s="45"/>
      <c r="BW8" s="21">
        <v>2013</v>
      </c>
      <c r="BX8" s="10"/>
      <c r="BY8" s="45"/>
      <c r="CA8" s="56" t="s">
        <v>236</v>
      </c>
      <c r="CB8" s="242" t="s">
        <v>231</v>
      </c>
      <c r="CC8" s="242"/>
      <c r="CE8" s="46">
        <v>2013</v>
      </c>
      <c r="CF8" s="24"/>
      <c r="CG8" s="26"/>
      <c r="CI8" s="50">
        <v>2013</v>
      </c>
      <c r="CJ8" s="53"/>
      <c r="CK8" s="53"/>
      <c r="CL8" s="53"/>
      <c r="CM8" s="53"/>
      <c r="CN8" s="53"/>
      <c r="CO8" s="53"/>
      <c r="CQ8" s="108" t="s">
        <v>575</v>
      </c>
      <c r="CR8" s="102">
        <v>1</v>
      </c>
      <c r="CS8" s="102">
        <v>1</v>
      </c>
      <c r="CT8" s="102">
        <v>2</v>
      </c>
      <c r="CU8" s="102">
        <v>1</v>
      </c>
      <c r="CV8" s="102">
        <v>1</v>
      </c>
      <c r="CW8" s="153">
        <f t="shared" si="2"/>
        <v>6</v>
      </c>
      <c r="CY8" s="157" t="s">
        <v>590</v>
      </c>
      <c r="CZ8" s="49"/>
      <c r="DA8" s="49"/>
      <c r="DB8" s="49"/>
      <c r="DC8" s="49"/>
      <c r="DD8" s="49"/>
      <c r="DE8" s="49"/>
      <c r="DG8" s="157" t="s">
        <v>609</v>
      </c>
      <c r="DH8" s="49"/>
      <c r="DI8" s="49"/>
      <c r="DJ8" s="49"/>
      <c r="DK8" s="49"/>
      <c r="DL8" s="49"/>
      <c r="DM8" s="164" t="e">
        <f t="shared" si="0"/>
        <v>#DIV/0!</v>
      </c>
      <c r="DN8" s="49"/>
      <c r="DO8" s="164" t="e">
        <f t="shared" si="1"/>
        <v>#DIV/0!</v>
      </c>
      <c r="DQ8" s="58" t="s">
        <v>501</v>
      </c>
      <c r="DR8" s="53"/>
      <c r="DS8" s="53"/>
      <c r="DT8" s="137">
        <f t="shared" si="3"/>
        <v>0</v>
      </c>
      <c r="DU8" s="53"/>
      <c r="DV8" s="138" t="e">
        <f t="shared" si="4"/>
        <v>#DIV/0!</v>
      </c>
      <c r="DX8" s="58" t="s">
        <v>501</v>
      </c>
      <c r="DY8" s="54"/>
      <c r="DZ8" s="54"/>
      <c r="EA8" s="139">
        <f t="shared" si="5"/>
        <v>0</v>
      </c>
      <c r="EB8" s="54"/>
      <c r="EC8" s="54"/>
      <c r="ED8" s="139">
        <f t="shared" si="6"/>
        <v>0</v>
      </c>
      <c r="EE8" s="54"/>
      <c r="EJ8" s="104" t="s">
        <v>231</v>
      </c>
      <c r="EK8" s="49" t="s">
        <v>231</v>
      </c>
      <c r="EL8" s="49" t="s">
        <v>231</v>
      </c>
      <c r="EM8" s="165" t="e">
        <f t="shared" si="7"/>
        <v>#VALUE!</v>
      </c>
      <c r="EN8" s="49"/>
      <c r="EO8" s="165" t="e">
        <f t="shared" si="8"/>
        <v>#VALUE!</v>
      </c>
      <c r="EP8" s="163"/>
      <c r="EQ8" s="163"/>
      <c r="ES8" s="59" t="s">
        <v>282</v>
      </c>
      <c r="ET8" s="52">
        <v>1</v>
      </c>
      <c r="EU8" s="52">
        <v>0</v>
      </c>
      <c r="EW8" s="58" t="s">
        <v>501</v>
      </c>
      <c r="EX8" s="10"/>
      <c r="EY8" s="63"/>
      <c r="FA8" s="108" t="s">
        <v>644</v>
      </c>
      <c r="FB8" s="35"/>
      <c r="FC8" s="35">
        <v>11</v>
      </c>
      <c r="FD8" s="35">
        <v>7</v>
      </c>
      <c r="FE8" s="35">
        <v>2</v>
      </c>
      <c r="FF8" s="35">
        <v>1</v>
      </c>
      <c r="FG8" s="169">
        <f t="shared" si="9"/>
        <v>9.0909090909090912E-2</v>
      </c>
      <c r="FH8" s="35">
        <v>2</v>
      </c>
      <c r="FI8" s="169">
        <f t="shared" si="9"/>
        <v>0.18181818181818182</v>
      </c>
      <c r="FJ8" s="35">
        <v>3</v>
      </c>
      <c r="FK8" s="169">
        <f t="shared" ref="FK8" si="13">FJ8/$FC8</f>
        <v>0.27272727272727271</v>
      </c>
      <c r="FL8" s="35">
        <v>2</v>
      </c>
      <c r="FM8" s="35">
        <v>1</v>
      </c>
      <c r="FN8" s="35">
        <v>0</v>
      </c>
      <c r="FO8" s="35">
        <v>0</v>
      </c>
      <c r="FQ8" s="235" t="s">
        <v>669</v>
      </c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7"/>
      <c r="GO8" s="50" t="s">
        <v>263</v>
      </c>
      <c r="GP8" s="35"/>
      <c r="GQ8" s="35"/>
      <c r="GR8" s="35"/>
      <c r="GS8" s="35"/>
      <c r="GT8" s="35"/>
      <c r="GU8" s="35"/>
      <c r="GV8" s="35"/>
      <c r="GW8" s="35"/>
      <c r="GX8" s="35"/>
      <c r="GY8" s="35"/>
      <c r="HA8" s="50" t="s">
        <v>263</v>
      </c>
      <c r="HB8" s="35"/>
      <c r="HC8" s="35"/>
      <c r="HD8" s="35"/>
      <c r="HE8" s="35"/>
      <c r="HF8" s="35"/>
      <c r="HG8" s="35"/>
      <c r="HI8" s="50" t="s">
        <v>500</v>
      </c>
      <c r="HJ8" s="49"/>
      <c r="HK8" s="49"/>
      <c r="HL8" s="49"/>
      <c r="HM8" s="49"/>
      <c r="HN8" s="49"/>
      <c r="HO8" s="49"/>
      <c r="HP8" s="49"/>
      <c r="HQ8" s="64"/>
    </row>
    <row r="9" spans="1:225">
      <c r="A9" s="21">
        <v>2014</v>
      </c>
      <c r="B9" s="10"/>
      <c r="C9" s="45"/>
      <c r="D9" s="10"/>
      <c r="F9" s="12">
        <v>2014</v>
      </c>
      <c r="G9" s="10"/>
      <c r="H9" s="45"/>
      <c r="I9" s="45"/>
      <c r="J9" s="45"/>
      <c r="K9" s="45"/>
      <c r="M9" s="50">
        <v>2014</v>
      </c>
      <c r="N9" s="53"/>
      <c r="O9" s="54"/>
      <c r="P9" s="54"/>
      <c r="Q9" s="54"/>
      <c r="R9" s="54"/>
      <c r="S9" s="54"/>
      <c r="U9" s="172">
        <v>2014</v>
      </c>
      <c r="V9" s="53"/>
      <c r="W9" s="192"/>
      <c r="X9" s="54"/>
      <c r="Y9" s="54"/>
      <c r="Z9" s="192"/>
      <c r="AA9" s="54"/>
      <c r="AB9" s="54"/>
      <c r="AC9" s="192"/>
      <c r="AD9" s="54"/>
      <c r="AZ9" s="240"/>
      <c r="BA9" s="105">
        <v>2015</v>
      </c>
      <c r="BB9" s="149"/>
      <c r="BC9" s="149"/>
      <c r="BD9" s="149"/>
      <c r="BE9" s="149"/>
      <c r="BG9" s="21">
        <v>2014</v>
      </c>
      <c r="BH9" s="45"/>
      <c r="BI9" s="45"/>
      <c r="BK9" s="12">
        <v>2014</v>
      </c>
      <c r="BL9" s="10"/>
      <c r="BM9" s="45"/>
      <c r="BN9" s="45"/>
      <c r="BO9" s="45"/>
      <c r="BQ9" s="12">
        <v>2014</v>
      </c>
      <c r="BR9" s="10"/>
      <c r="BS9" s="10"/>
      <c r="BT9" s="45"/>
      <c r="BU9" s="45"/>
      <c r="BW9" s="21">
        <v>2014</v>
      </c>
      <c r="BX9" s="10"/>
      <c r="BY9" s="45"/>
      <c r="CA9" s="51" t="s">
        <v>237</v>
      </c>
      <c r="CB9" s="51" t="s">
        <v>60</v>
      </c>
      <c r="CC9" s="32" t="s">
        <v>238</v>
      </c>
      <c r="CE9" s="46">
        <v>2014</v>
      </c>
      <c r="CF9" s="24"/>
      <c r="CG9" s="26"/>
      <c r="CI9" s="50">
        <v>2014</v>
      </c>
      <c r="CJ9" s="53"/>
      <c r="CK9" s="53"/>
      <c r="CL9" s="53"/>
      <c r="CM9" s="53"/>
      <c r="CN9" s="53"/>
      <c r="CO9" s="53"/>
      <c r="CQ9" s="150" t="s">
        <v>576</v>
      </c>
      <c r="CR9" s="151"/>
      <c r="CS9" s="151"/>
      <c r="CT9" s="151"/>
      <c r="CU9" s="151"/>
      <c r="CV9" s="151"/>
      <c r="CW9" s="151"/>
      <c r="CY9" s="157" t="s">
        <v>591</v>
      </c>
      <c r="CZ9" s="49"/>
      <c r="DA9" s="49"/>
      <c r="DB9" s="49"/>
      <c r="DC9" s="49"/>
      <c r="DD9" s="49"/>
      <c r="DE9" s="49"/>
      <c r="DG9" s="157" t="s">
        <v>610</v>
      </c>
      <c r="DH9" s="49"/>
      <c r="DI9" s="49"/>
      <c r="DJ9" s="49"/>
      <c r="DK9" s="49"/>
      <c r="DL9" s="49"/>
      <c r="DM9" s="164" t="e">
        <f t="shared" si="0"/>
        <v>#DIV/0!</v>
      </c>
      <c r="DN9" s="49"/>
      <c r="DO9" s="164" t="e">
        <f t="shared" si="1"/>
        <v>#DIV/0!</v>
      </c>
      <c r="DQ9" s="58" t="s">
        <v>502</v>
      </c>
      <c r="DR9" s="53"/>
      <c r="DS9" s="53"/>
      <c r="DT9" s="137">
        <f t="shared" si="3"/>
        <v>0</v>
      </c>
      <c r="DU9" s="53"/>
      <c r="DV9" s="138" t="e">
        <f t="shared" si="4"/>
        <v>#DIV/0!</v>
      </c>
      <c r="DX9" s="58" t="s">
        <v>502</v>
      </c>
      <c r="DY9" s="54"/>
      <c r="DZ9" s="54"/>
      <c r="EA9" s="139">
        <f t="shared" si="5"/>
        <v>0</v>
      </c>
      <c r="EB9" s="54"/>
      <c r="EC9" s="54"/>
      <c r="ED9" s="139">
        <f t="shared" si="6"/>
        <v>0</v>
      </c>
      <c r="EE9" s="54"/>
      <c r="EJ9" s="104" t="s">
        <v>48</v>
      </c>
      <c r="EK9" s="162">
        <f>SUM(EK4:EK8)</f>
        <v>97</v>
      </c>
      <c r="EL9" s="162">
        <f>SUM(EL4:EL8)</f>
        <v>12</v>
      </c>
      <c r="EM9" s="165">
        <f t="shared" si="7"/>
        <v>0.12371134020618557</v>
      </c>
      <c r="EN9" s="162">
        <f>SUM(EN4:EN8)</f>
        <v>6</v>
      </c>
      <c r="EO9" s="165">
        <f t="shared" si="8"/>
        <v>6.1855670103092786E-2</v>
      </c>
      <c r="EP9" s="163"/>
      <c r="EQ9" s="163"/>
      <c r="ES9" s="59" t="s">
        <v>283</v>
      </c>
      <c r="ET9" s="52">
        <v>0</v>
      </c>
      <c r="EU9" s="52">
        <v>0</v>
      </c>
      <c r="EW9" s="58" t="s">
        <v>502</v>
      </c>
      <c r="EX9" s="10"/>
      <c r="EY9" s="63"/>
      <c r="FA9" s="108" t="s">
        <v>645</v>
      </c>
      <c r="FB9" s="35"/>
      <c r="FC9" s="35"/>
      <c r="FD9" s="35"/>
      <c r="FE9" s="35"/>
      <c r="FF9" s="35"/>
      <c r="FG9" s="169" t="e">
        <f t="shared" si="9"/>
        <v>#DIV/0!</v>
      </c>
      <c r="FH9" s="35"/>
      <c r="FI9" s="169" t="e">
        <f t="shared" si="9"/>
        <v>#DIV/0!</v>
      </c>
      <c r="FJ9" s="35"/>
      <c r="FK9" s="169" t="e">
        <f t="shared" ref="FK9" si="14">FJ9/$FC9</f>
        <v>#DIV/0!</v>
      </c>
      <c r="FL9" s="35"/>
      <c r="FM9" s="35"/>
      <c r="FN9" s="35"/>
      <c r="FO9" s="35"/>
      <c r="FQ9" s="108" t="s">
        <v>665</v>
      </c>
      <c r="FR9" s="35">
        <v>0</v>
      </c>
      <c r="FS9" s="35">
        <v>0</v>
      </c>
      <c r="FT9" s="35">
        <v>0</v>
      </c>
      <c r="FU9" s="35">
        <v>0</v>
      </c>
      <c r="FV9" s="35">
        <v>0</v>
      </c>
      <c r="FW9" s="35">
        <v>0</v>
      </c>
      <c r="FX9" s="35">
        <v>0</v>
      </c>
      <c r="FY9" s="35"/>
      <c r="FZ9" s="35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O9" s="50" t="s">
        <v>500</v>
      </c>
      <c r="GP9" s="35"/>
      <c r="GQ9" s="35"/>
      <c r="GR9" s="35"/>
      <c r="GS9" s="35"/>
      <c r="GT9" s="35"/>
      <c r="GU9" s="35"/>
      <c r="GV9" s="35"/>
      <c r="GW9" s="35"/>
      <c r="GX9" s="35"/>
      <c r="GY9" s="35"/>
      <c r="HA9" s="50" t="s">
        <v>500</v>
      </c>
      <c r="HB9" s="35"/>
      <c r="HC9" s="35"/>
      <c r="HD9" s="35"/>
      <c r="HE9" s="35"/>
      <c r="HF9" s="35"/>
      <c r="HG9" s="35"/>
      <c r="HI9" s="50" t="s">
        <v>501</v>
      </c>
      <c r="HJ9" s="49"/>
      <c r="HK9" s="49"/>
      <c r="HL9" s="49"/>
      <c r="HM9" s="49"/>
      <c r="HN9" s="49"/>
      <c r="HO9" s="49"/>
      <c r="HP9" s="49"/>
      <c r="HQ9" s="64"/>
    </row>
    <row r="10" spans="1:225" ht="25.5">
      <c r="A10" s="21">
        <v>2015</v>
      </c>
      <c r="B10" s="10"/>
      <c r="C10" s="45"/>
      <c r="D10" s="10"/>
      <c r="F10" s="12">
        <v>2015</v>
      </c>
      <c r="G10" s="10"/>
      <c r="H10" s="45"/>
      <c r="I10" s="45"/>
      <c r="J10" s="45"/>
      <c r="K10" s="45"/>
      <c r="M10" s="50">
        <v>2015</v>
      </c>
      <c r="N10" s="53"/>
      <c r="O10" s="54"/>
      <c r="P10" s="54"/>
      <c r="Q10" s="54"/>
      <c r="R10" s="54"/>
      <c r="S10" s="54"/>
      <c r="U10" s="172">
        <v>2015</v>
      </c>
      <c r="V10" s="53"/>
      <c r="W10" s="192"/>
      <c r="X10" s="54"/>
      <c r="Y10" s="54"/>
      <c r="Z10" s="192"/>
      <c r="AA10" s="54"/>
      <c r="AB10" s="54"/>
      <c r="AC10" s="192"/>
      <c r="AD10" s="54"/>
      <c r="AZ10" s="240"/>
      <c r="BA10" s="105">
        <v>2016</v>
      </c>
      <c r="BB10" s="149"/>
      <c r="BC10" s="149"/>
      <c r="BD10" s="149"/>
      <c r="BE10" s="149"/>
      <c r="BG10" s="21">
        <v>2015</v>
      </c>
      <c r="BH10" s="45"/>
      <c r="BI10" s="45"/>
      <c r="BK10" s="12">
        <v>2015</v>
      </c>
      <c r="BL10" s="10"/>
      <c r="BM10" s="45"/>
      <c r="BN10" s="45"/>
      <c r="BO10" s="45"/>
      <c r="BQ10" s="12">
        <v>2015</v>
      </c>
      <c r="BR10" s="10"/>
      <c r="BS10" s="10"/>
      <c r="BT10" s="45"/>
      <c r="BU10" s="45"/>
      <c r="BW10" s="21">
        <v>2015</v>
      </c>
      <c r="BX10" s="10"/>
      <c r="BY10" s="45"/>
      <c r="CA10" s="56" t="s">
        <v>239</v>
      </c>
      <c r="CB10" s="24">
        <v>2</v>
      </c>
      <c r="CC10" s="24" t="s">
        <v>231</v>
      </c>
      <c r="CE10" s="46">
        <v>2015</v>
      </c>
      <c r="CF10" s="24"/>
      <c r="CG10" s="26"/>
      <c r="CI10" s="50">
        <v>2015</v>
      </c>
      <c r="CJ10" s="53"/>
      <c r="CK10" s="53"/>
      <c r="CL10" s="53"/>
      <c r="CM10" s="53"/>
      <c r="CN10" s="53"/>
      <c r="CO10" s="53"/>
      <c r="CQ10" s="108" t="s">
        <v>577</v>
      </c>
      <c r="CR10" s="102">
        <v>0</v>
      </c>
      <c r="CS10" s="102">
        <v>0</v>
      </c>
      <c r="CT10" s="102">
        <v>0</v>
      </c>
      <c r="CU10" s="102">
        <v>0</v>
      </c>
      <c r="CV10" s="102">
        <v>0</v>
      </c>
      <c r="CW10" s="153">
        <f t="shared" si="2"/>
        <v>0</v>
      </c>
      <c r="CY10" s="158" t="s">
        <v>48</v>
      </c>
      <c r="CZ10" s="159">
        <f>SUM(CZ4:CZ9)</f>
        <v>7</v>
      </c>
      <c r="DA10" s="159">
        <f t="shared" ref="DA10:DE10" si="15">SUM(DA4:DA9)</f>
        <v>2</v>
      </c>
      <c r="DB10" s="159">
        <f t="shared" si="15"/>
        <v>2</v>
      </c>
      <c r="DC10" s="159">
        <f t="shared" si="15"/>
        <v>6</v>
      </c>
      <c r="DD10" s="159">
        <f t="shared" si="15"/>
        <v>2</v>
      </c>
      <c r="DE10" s="159">
        <f t="shared" si="15"/>
        <v>0</v>
      </c>
      <c r="DG10" s="157" t="s">
        <v>48</v>
      </c>
      <c r="DH10" s="162">
        <f>SUM(DH3:DH9)</f>
        <v>34</v>
      </c>
      <c r="DI10" s="162">
        <f t="shared" ref="DI10:DN10" si="16">SUM(DI3:DI9)</f>
        <v>7</v>
      </c>
      <c r="DJ10" s="162">
        <f t="shared" si="16"/>
        <v>6</v>
      </c>
      <c r="DK10" s="162">
        <f t="shared" si="16"/>
        <v>34</v>
      </c>
      <c r="DL10" s="162">
        <f t="shared" si="16"/>
        <v>6</v>
      </c>
      <c r="DM10" s="164">
        <f t="shared" si="0"/>
        <v>0.17647058823529413</v>
      </c>
      <c r="DN10" s="162">
        <f t="shared" si="16"/>
        <v>6</v>
      </c>
      <c r="DO10" s="164">
        <f t="shared" si="1"/>
        <v>0.17647058823529413</v>
      </c>
      <c r="DQ10" s="58" t="s">
        <v>503</v>
      </c>
      <c r="DR10" s="53"/>
      <c r="DS10" s="53"/>
      <c r="DT10" s="137">
        <f t="shared" si="3"/>
        <v>0</v>
      </c>
      <c r="DU10" s="53"/>
      <c r="DV10" s="138" t="e">
        <f t="shared" si="4"/>
        <v>#DIV/0!</v>
      </c>
      <c r="DX10" s="58" t="s">
        <v>503</v>
      </c>
      <c r="DY10" s="54"/>
      <c r="DZ10" s="54"/>
      <c r="EA10" s="139">
        <f t="shared" si="5"/>
        <v>0</v>
      </c>
      <c r="EB10" s="54"/>
      <c r="EC10" s="54"/>
      <c r="ED10" s="139">
        <f t="shared" si="6"/>
        <v>0</v>
      </c>
      <c r="EE10" s="54"/>
      <c r="EJ10" t="s">
        <v>276</v>
      </c>
      <c r="ES10" s="59" t="s">
        <v>243</v>
      </c>
      <c r="ET10" s="52">
        <v>3</v>
      </c>
      <c r="EU10" s="52">
        <v>0</v>
      </c>
      <c r="EW10" s="58" t="s">
        <v>503</v>
      </c>
      <c r="EX10" s="10"/>
      <c r="EY10" s="63"/>
      <c r="FA10" s="108" t="s">
        <v>646</v>
      </c>
      <c r="FB10" s="35"/>
      <c r="FC10" s="35">
        <v>12</v>
      </c>
      <c r="FD10" s="35">
        <v>4</v>
      </c>
      <c r="FE10" s="35">
        <v>1</v>
      </c>
      <c r="FF10" s="35">
        <v>0</v>
      </c>
      <c r="FG10" s="169">
        <f t="shared" si="9"/>
        <v>0</v>
      </c>
      <c r="FH10" s="35">
        <v>1</v>
      </c>
      <c r="FI10" s="169">
        <f t="shared" si="9"/>
        <v>8.3333333333333329E-2</v>
      </c>
      <c r="FJ10" s="35">
        <v>2</v>
      </c>
      <c r="FK10" s="169">
        <f t="shared" ref="FK10" si="17">FJ10/$FC10</f>
        <v>0.16666666666666666</v>
      </c>
      <c r="FL10" s="35">
        <v>2</v>
      </c>
      <c r="FM10" s="35">
        <v>2</v>
      </c>
      <c r="FN10" s="35">
        <v>1</v>
      </c>
      <c r="FO10" s="35">
        <v>0</v>
      </c>
      <c r="FQ10" s="108" t="s">
        <v>666</v>
      </c>
      <c r="FR10" s="35" t="s">
        <v>667</v>
      </c>
      <c r="FS10" s="35" t="s">
        <v>667</v>
      </c>
      <c r="FT10" s="35"/>
      <c r="FU10" s="35" t="s">
        <v>231</v>
      </c>
      <c r="FV10" s="35"/>
      <c r="FW10" s="35"/>
      <c r="FX10" s="35" t="s">
        <v>231</v>
      </c>
      <c r="FY10" s="35"/>
      <c r="FZ10" s="35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O10" s="50" t="s">
        <v>501</v>
      </c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HA10" s="50" t="s">
        <v>501</v>
      </c>
      <c r="HB10" s="35"/>
      <c r="HC10" s="35"/>
      <c r="HD10" s="35"/>
      <c r="HE10" s="35"/>
      <c r="HF10" s="35"/>
      <c r="HG10" s="35"/>
      <c r="HI10" s="50" t="s">
        <v>502</v>
      </c>
      <c r="HJ10" s="49"/>
      <c r="HK10" s="49"/>
      <c r="HL10" s="49"/>
      <c r="HM10" s="49"/>
      <c r="HN10" s="49"/>
      <c r="HO10" s="49"/>
      <c r="HP10" s="49"/>
      <c r="HQ10" s="64"/>
    </row>
    <row r="11" spans="1:225" ht="25.5">
      <c r="A11" s="21">
        <v>2016</v>
      </c>
      <c r="B11" s="10"/>
      <c r="C11" s="45"/>
      <c r="D11" s="10"/>
      <c r="F11" s="12">
        <v>2016</v>
      </c>
      <c r="G11" s="10"/>
      <c r="H11" s="45"/>
      <c r="I11" s="45"/>
      <c r="J11" s="45"/>
      <c r="K11" s="45"/>
      <c r="M11" s="50">
        <v>2016</v>
      </c>
      <c r="N11" s="53"/>
      <c r="O11" s="54"/>
      <c r="P11" s="54"/>
      <c r="Q11" s="54"/>
      <c r="R11" s="54"/>
      <c r="S11" s="54"/>
      <c r="U11" s="172">
        <v>2016</v>
      </c>
      <c r="V11" s="53"/>
      <c r="W11" s="192"/>
      <c r="X11" s="54"/>
      <c r="Y11" s="54"/>
      <c r="Z11" s="192"/>
      <c r="AA11" s="54"/>
      <c r="AB11" s="54"/>
      <c r="AC11" s="192"/>
      <c r="AD11" s="54"/>
      <c r="AZ11" s="241"/>
      <c r="BA11" s="105">
        <v>2017</v>
      </c>
      <c r="BB11" s="35"/>
      <c r="BC11" s="35"/>
      <c r="BD11" s="35"/>
      <c r="BE11" s="35"/>
      <c r="BG11" s="21">
        <v>2016</v>
      </c>
      <c r="BH11" s="45"/>
      <c r="BI11" s="45"/>
      <c r="BK11" s="12">
        <v>2016</v>
      </c>
      <c r="BL11" s="10"/>
      <c r="BM11" s="45"/>
      <c r="BN11" s="45"/>
      <c r="BO11" s="45"/>
      <c r="BQ11" s="12">
        <v>2016</v>
      </c>
      <c r="BR11" s="10"/>
      <c r="BS11" s="10"/>
      <c r="BT11" s="45"/>
      <c r="BU11" s="45"/>
      <c r="BW11" s="21">
        <v>2016</v>
      </c>
      <c r="BX11" s="10"/>
      <c r="BY11" s="45"/>
      <c r="CA11" s="56" t="s">
        <v>240</v>
      </c>
      <c r="CB11" s="24" t="s">
        <v>231</v>
      </c>
      <c r="CC11" s="24" t="s">
        <v>231</v>
      </c>
      <c r="CE11" s="46">
        <v>2016</v>
      </c>
      <c r="CF11" s="24"/>
      <c r="CG11" s="26"/>
      <c r="CI11" s="50">
        <v>2016</v>
      </c>
      <c r="CJ11" s="53"/>
      <c r="CK11" s="53"/>
      <c r="CL11" s="53"/>
      <c r="CM11" s="53"/>
      <c r="CN11" s="53"/>
      <c r="CO11" s="53"/>
      <c r="CQ11" s="108" t="s">
        <v>578</v>
      </c>
      <c r="CR11" s="102">
        <v>0</v>
      </c>
      <c r="CS11" s="102">
        <v>0</v>
      </c>
      <c r="CT11" s="102">
        <v>0</v>
      </c>
      <c r="CU11" s="102">
        <v>0</v>
      </c>
      <c r="CV11" s="102">
        <v>0</v>
      </c>
      <c r="CW11" s="153">
        <f t="shared" si="2"/>
        <v>0</v>
      </c>
      <c r="CY11" s="108" t="s">
        <v>592</v>
      </c>
      <c r="CZ11" s="160"/>
      <c r="DA11" s="160"/>
      <c r="DB11" s="49"/>
      <c r="DC11" s="49"/>
      <c r="DD11" s="49"/>
      <c r="DE11" s="49"/>
      <c r="DG11" s="6" t="s">
        <v>543</v>
      </c>
      <c r="DQ11" s="6" t="s">
        <v>129</v>
      </c>
      <c r="DR11" s="5"/>
      <c r="DS11" s="5"/>
      <c r="DT11" s="5"/>
      <c r="DU11" s="5"/>
      <c r="DV11" s="5"/>
      <c r="DX11" s="6" t="s">
        <v>129</v>
      </c>
      <c r="DY11" s="5"/>
      <c r="DZ11" s="5"/>
      <c r="EA11" s="5"/>
      <c r="EB11" s="5"/>
      <c r="EC11" s="5"/>
      <c r="ED11" s="5"/>
      <c r="EE11" s="5"/>
      <c r="ES11" s="6" t="s">
        <v>276</v>
      </c>
      <c r="ET11" s="6"/>
      <c r="EU11" s="6"/>
      <c r="EW11" s="6" t="s">
        <v>285</v>
      </c>
      <c r="FA11" s="108" t="s">
        <v>647</v>
      </c>
      <c r="FB11" s="35"/>
      <c r="FC11" s="35"/>
      <c r="FD11" s="35"/>
      <c r="FE11" s="35"/>
      <c r="FF11" s="35"/>
      <c r="FG11" s="169" t="e">
        <f t="shared" si="9"/>
        <v>#DIV/0!</v>
      </c>
      <c r="FH11" s="35"/>
      <c r="FI11" s="169" t="e">
        <f t="shared" si="9"/>
        <v>#DIV/0!</v>
      </c>
      <c r="FJ11" s="35"/>
      <c r="FK11" s="169" t="e">
        <f t="shared" ref="FK11" si="18">FJ11/$FC11</f>
        <v>#DIV/0!</v>
      </c>
      <c r="FL11" s="35"/>
      <c r="FM11" s="35"/>
      <c r="FN11" s="35"/>
      <c r="FO11" s="35"/>
      <c r="FQ11" s="108" t="s">
        <v>668</v>
      </c>
      <c r="FR11" s="35">
        <v>0</v>
      </c>
      <c r="FS11" s="35">
        <v>0</v>
      </c>
      <c r="FT11" s="35">
        <v>0</v>
      </c>
      <c r="FU11" s="35">
        <v>0</v>
      </c>
      <c r="FV11" s="35">
        <v>0</v>
      </c>
      <c r="FW11" s="35">
        <v>0</v>
      </c>
      <c r="FX11" s="35">
        <v>0</v>
      </c>
      <c r="FY11" s="35"/>
      <c r="FZ11" s="35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O11" s="50" t="s">
        <v>502</v>
      </c>
      <c r="GP11" s="35"/>
      <c r="GQ11" s="35"/>
      <c r="GR11" s="35"/>
      <c r="GS11" s="35"/>
      <c r="GT11" s="35"/>
      <c r="GU11" s="35"/>
      <c r="GV11" s="35"/>
      <c r="GW11" s="35"/>
      <c r="GX11" s="35"/>
      <c r="GY11" s="35"/>
      <c r="HA11" s="50" t="s">
        <v>502</v>
      </c>
      <c r="HB11" s="35"/>
      <c r="HC11" s="35"/>
      <c r="HD11" s="35"/>
      <c r="HE11" s="35"/>
      <c r="HF11" s="35"/>
      <c r="HG11" s="35"/>
      <c r="HI11" s="50" t="s">
        <v>503</v>
      </c>
      <c r="HJ11" s="49"/>
      <c r="HK11" s="49"/>
      <c r="HL11" s="49"/>
      <c r="HM11" s="49"/>
      <c r="HN11" s="49"/>
      <c r="HO11" s="49"/>
      <c r="HP11" s="49"/>
      <c r="HQ11" s="64"/>
    </row>
    <row r="12" spans="1:225" ht="51">
      <c r="A12" s="21">
        <v>2017</v>
      </c>
      <c r="B12" s="10"/>
      <c r="C12" s="45"/>
      <c r="D12" s="10"/>
      <c r="F12" s="12">
        <v>2017</v>
      </c>
      <c r="G12" s="10"/>
      <c r="H12" s="45"/>
      <c r="I12" s="45"/>
      <c r="J12" s="45"/>
      <c r="K12" s="45"/>
      <c r="M12" s="50">
        <v>2017</v>
      </c>
      <c r="N12" s="53"/>
      <c r="O12" s="54"/>
      <c r="P12" s="54"/>
      <c r="Q12" s="54"/>
      <c r="R12" s="54"/>
      <c r="S12" s="54"/>
      <c r="U12" s="172">
        <v>2017</v>
      </c>
      <c r="V12" s="53"/>
      <c r="W12" s="192"/>
      <c r="X12" s="54"/>
      <c r="Y12" s="54"/>
      <c r="Z12" s="192"/>
      <c r="AA12" s="54"/>
      <c r="AB12" s="54"/>
      <c r="AC12" s="192"/>
      <c r="AD12" s="54"/>
      <c r="AZ12" s="239" t="s">
        <v>559</v>
      </c>
      <c r="BA12" s="105">
        <v>2010</v>
      </c>
      <c r="BB12" s="35"/>
      <c r="BC12" s="35"/>
      <c r="BD12" s="35"/>
      <c r="BE12" s="35"/>
      <c r="BG12" s="21">
        <v>2017</v>
      </c>
      <c r="BH12" s="45"/>
      <c r="BI12" s="45"/>
      <c r="BK12" s="12">
        <v>2017</v>
      </c>
      <c r="BL12" s="10"/>
      <c r="BM12" s="45"/>
      <c r="BN12" s="45"/>
      <c r="BO12" s="45"/>
      <c r="BQ12" s="12">
        <v>2017</v>
      </c>
      <c r="BR12" s="10"/>
      <c r="BS12" s="10"/>
      <c r="BT12" s="45"/>
      <c r="BU12" s="45"/>
      <c r="BW12" s="21">
        <v>2017</v>
      </c>
      <c r="BX12" s="10"/>
      <c r="BY12" s="45"/>
      <c r="CA12" s="56" t="s">
        <v>241</v>
      </c>
      <c r="CB12" s="24" t="s">
        <v>231</v>
      </c>
      <c r="CC12" s="24" t="s">
        <v>231</v>
      </c>
      <c r="CE12" s="46">
        <v>2017</v>
      </c>
      <c r="CF12" s="24"/>
      <c r="CG12" s="26"/>
      <c r="CI12" s="50">
        <v>2017</v>
      </c>
      <c r="CJ12" s="53"/>
      <c r="CK12" s="53"/>
      <c r="CL12" s="53"/>
      <c r="CM12" s="53"/>
      <c r="CN12" s="53"/>
      <c r="CO12" s="53"/>
      <c r="CQ12" s="108" t="s">
        <v>573</v>
      </c>
      <c r="CR12" s="102">
        <v>0</v>
      </c>
      <c r="CS12" s="102">
        <v>0</v>
      </c>
      <c r="CT12" s="102">
        <v>0</v>
      </c>
      <c r="CU12" s="102">
        <v>0</v>
      </c>
      <c r="CV12" s="102">
        <v>0</v>
      </c>
      <c r="CW12" s="153">
        <f t="shared" si="2"/>
        <v>0</v>
      </c>
      <c r="CY12" s="108" t="s">
        <v>593</v>
      </c>
      <c r="CZ12" s="160"/>
      <c r="DA12" s="160"/>
      <c r="DB12" s="49"/>
      <c r="DC12" s="49"/>
      <c r="DD12" s="49"/>
      <c r="DE12" s="49"/>
      <c r="FA12" s="108" t="s">
        <v>648</v>
      </c>
      <c r="FB12" s="35"/>
      <c r="FC12" s="35">
        <v>13</v>
      </c>
      <c r="FD12" s="35">
        <v>3</v>
      </c>
      <c r="FE12" s="35">
        <v>1</v>
      </c>
      <c r="FF12" s="35">
        <v>0</v>
      </c>
      <c r="FG12" s="169">
        <f t="shared" si="9"/>
        <v>0</v>
      </c>
      <c r="FH12" s="35">
        <v>2</v>
      </c>
      <c r="FI12" s="169">
        <f t="shared" si="9"/>
        <v>0.15384615384615385</v>
      </c>
      <c r="FJ12" s="35">
        <v>3</v>
      </c>
      <c r="FK12" s="169">
        <f t="shared" ref="FK12" si="19">FJ12/$FC12</f>
        <v>0.23076923076923078</v>
      </c>
      <c r="FL12" s="35">
        <v>1</v>
      </c>
      <c r="FM12" s="35">
        <v>3</v>
      </c>
      <c r="FN12" s="35">
        <v>0</v>
      </c>
      <c r="FO12" s="35">
        <v>0</v>
      </c>
      <c r="FQ12" s="6" t="s">
        <v>276</v>
      </c>
      <c r="GO12" s="50" t="s">
        <v>503</v>
      </c>
      <c r="GP12" s="35"/>
      <c r="GQ12" s="35"/>
      <c r="GR12" s="35"/>
      <c r="GS12" s="35"/>
      <c r="GT12" s="35"/>
      <c r="GU12" s="35"/>
      <c r="GV12" s="35"/>
      <c r="GW12" s="35"/>
      <c r="GX12" s="35"/>
      <c r="GY12" s="35"/>
      <c r="HA12" s="50" t="s">
        <v>503</v>
      </c>
      <c r="HB12" s="35"/>
      <c r="HC12" s="35"/>
      <c r="HD12" s="35"/>
      <c r="HE12" s="35"/>
      <c r="HF12" s="35"/>
      <c r="HG12" s="35"/>
      <c r="HI12" s="6" t="s">
        <v>291</v>
      </c>
    </row>
    <row r="13" spans="1:225" ht="38.25">
      <c r="A13" t="s">
        <v>129</v>
      </c>
      <c r="F13" t="s">
        <v>182</v>
      </c>
      <c r="M13" t="s">
        <v>182</v>
      </c>
      <c r="U13" t="s">
        <v>196</v>
      </c>
      <c r="AZ13" s="240"/>
      <c r="BA13" s="105">
        <v>2011</v>
      </c>
      <c r="BB13" s="35"/>
      <c r="BC13" s="35"/>
      <c r="BD13" s="35"/>
      <c r="BE13" s="35"/>
      <c r="BG13" t="s">
        <v>214</v>
      </c>
      <c r="BK13" t="s">
        <v>214</v>
      </c>
      <c r="BQ13" t="s">
        <v>129</v>
      </c>
      <c r="BW13" t="s">
        <v>227</v>
      </c>
      <c r="CA13" s="56" t="s">
        <v>242</v>
      </c>
      <c r="CB13" s="24" t="s">
        <v>231</v>
      </c>
      <c r="CC13" s="24" t="s">
        <v>231</v>
      </c>
      <c r="CE13" s="6" t="s">
        <v>247</v>
      </c>
      <c r="CF13" s="6"/>
      <c r="CG13" s="6"/>
      <c r="CI13" t="s">
        <v>254</v>
      </c>
      <c r="CQ13" s="108" t="s">
        <v>574</v>
      </c>
      <c r="CR13" s="102">
        <v>0</v>
      </c>
      <c r="CS13" s="102">
        <v>0</v>
      </c>
      <c r="CT13" s="102">
        <v>0</v>
      </c>
      <c r="CU13" s="102">
        <v>0</v>
      </c>
      <c r="CV13" s="102">
        <v>0</v>
      </c>
      <c r="CW13" s="153">
        <f t="shared" si="2"/>
        <v>0</v>
      </c>
      <c r="CY13" s="156" t="s">
        <v>594</v>
      </c>
      <c r="CZ13" s="155"/>
      <c r="DA13" s="155"/>
      <c r="DB13" s="155"/>
      <c r="DC13" s="155"/>
      <c r="DD13" s="155"/>
      <c r="DE13" s="155"/>
      <c r="FA13" s="108" t="s">
        <v>649</v>
      </c>
      <c r="FB13" s="35"/>
      <c r="FC13" s="35"/>
      <c r="FD13" s="35"/>
      <c r="FE13" s="35"/>
      <c r="FF13" s="35"/>
      <c r="FG13" s="169" t="e">
        <f t="shared" si="9"/>
        <v>#DIV/0!</v>
      </c>
      <c r="FH13" s="35"/>
      <c r="FI13" s="169" t="e">
        <f t="shared" si="9"/>
        <v>#DIV/0!</v>
      </c>
      <c r="FJ13" s="35"/>
      <c r="FK13" s="169" t="e">
        <f t="shared" ref="FK13" si="20">FJ13/$FC13</f>
        <v>#DIV/0!</v>
      </c>
      <c r="FL13" s="35"/>
      <c r="FM13" s="35"/>
      <c r="FN13" s="35"/>
      <c r="FO13" s="35"/>
      <c r="GO13" s="67" t="s">
        <v>504</v>
      </c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HA13" s="67" t="s">
        <v>505</v>
      </c>
      <c r="HB13" s="248"/>
      <c r="HC13" s="248"/>
      <c r="HD13" s="248"/>
      <c r="HE13" s="248"/>
      <c r="HF13" s="248"/>
      <c r="HG13" s="248"/>
    </row>
    <row r="14" spans="1:225" ht="38.25">
      <c r="AZ14" s="240"/>
      <c r="BA14" s="105">
        <v>2012</v>
      </c>
      <c r="BB14" s="35"/>
      <c r="BC14" s="35"/>
      <c r="BD14" s="35"/>
      <c r="BE14" s="35"/>
      <c r="CA14" s="56" t="s">
        <v>243</v>
      </c>
      <c r="CB14" s="24" t="s">
        <v>231</v>
      </c>
      <c r="CC14" s="24" t="s">
        <v>231</v>
      </c>
      <c r="CQ14" s="108" t="s">
        <v>575</v>
      </c>
      <c r="CR14" s="102">
        <v>0</v>
      </c>
      <c r="CS14" s="102">
        <v>0</v>
      </c>
      <c r="CT14" s="102">
        <v>0</v>
      </c>
      <c r="CU14" s="102">
        <v>0</v>
      </c>
      <c r="CV14" s="102">
        <v>0</v>
      </c>
      <c r="CW14" s="153">
        <f t="shared" si="2"/>
        <v>0</v>
      </c>
      <c r="CY14" s="157" t="s">
        <v>595</v>
      </c>
      <c r="CZ14" s="49" t="s">
        <v>231</v>
      </c>
      <c r="DA14" s="49" t="s">
        <v>231</v>
      </c>
      <c r="DB14" s="49"/>
      <c r="DC14" s="49"/>
      <c r="DD14" s="49"/>
      <c r="DE14" s="49"/>
      <c r="FA14" s="108" t="s">
        <v>650</v>
      </c>
      <c r="FB14" s="35"/>
      <c r="FC14" s="35">
        <v>10</v>
      </c>
      <c r="FD14" s="35">
        <v>3</v>
      </c>
      <c r="FE14" s="35">
        <v>3</v>
      </c>
      <c r="FF14" s="35">
        <v>0</v>
      </c>
      <c r="FG14" s="169">
        <f t="shared" si="9"/>
        <v>0</v>
      </c>
      <c r="FH14" s="35"/>
      <c r="FI14" s="169">
        <f t="shared" si="9"/>
        <v>0</v>
      </c>
      <c r="FJ14" s="35"/>
      <c r="FK14" s="169">
        <f t="shared" ref="FK14" si="21">FJ14/$FC14</f>
        <v>0</v>
      </c>
      <c r="FL14" s="35">
        <v>3</v>
      </c>
      <c r="FM14" s="35">
        <v>1</v>
      </c>
      <c r="FN14" s="35">
        <v>0</v>
      </c>
      <c r="FO14" s="35">
        <v>0</v>
      </c>
      <c r="GO14" s="6" t="s">
        <v>291</v>
      </c>
      <c r="HA14" s="6" t="s">
        <v>291</v>
      </c>
    </row>
    <row r="15" spans="1:225">
      <c r="AZ15" s="240"/>
      <c r="BA15" s="105">
        <v>2013</v>
      </c>
      <c r="BB15" s="35"/>
      <c r="BC15" s="35"/>
      <c r="BD15" s="35"/>
      <c r="BE15" s="35"/>
      <c r="CA15" t="s">
        <v>214</v>
      </c>
      <c r="CQ15" t="s">
        <v>254</v>
      </c>
      <c r="CY15" s="157" t="s">
        <v>587</v>
      </c>
      <c r="CZ15" s="49" t="s">
        <v>231</v>
      </c>
      <c r="DA15" s="49" t="s">
        <v>231</v>
      </c>
      <c r="DB15" s="49"/>
      <c r="DC15" s="49"/>
      <c r="DD15" s="49"/>
      <c r="DE15" s="49"/>
      <c r="FA15" s="108" t="s">
        <v>651</v>
      </c>
      <c r="FB15" s="35"/>
      <c r="FC15" s="35"/>
      <c r="FD15" s="35"/>
      <c r="FE15" s="35"/>
      <c r="FF15" s="35"/>
      <c r="FG15" s="169" t="e">
        <f t="shared" si="9"/>
        <v>#DIV/0!</v>
      </c>
      <c r="FH15" s="35"/>
      <c r="FI15" s="169" t="e">
        <f t="shared" si="9"/>
        <v>#DIV/0!</v>
      </c>
      <c r="FJ15" s="35"/>
      <c r="FK15" s="169" t="e">
        <f t="shared" ref="FK15" si="22">FJ15/$FC15</f>
        <v>#DIV/0!</v>
      </c>
      <c r="FL15" s="35"/>
      <c r="FM15" s="35"/>
      <c r="FN15" s="35"/>
      <c r="FO15" s="35"/>
    </row>
    <row r="16" spans="1:225">
      <c r="AZ16" s="240"/>
      <c r="BA16" s="105">
        <v>2014</v>
      </c>
      <c r="BB16" s="35"/>
      <c r="BC16" s="35"/>
      <c r="BD16" s="35"/>
      <c r="BE16" s="35"/>
      <c r="CY16" s="157" t="s">
        <v>588</v>
      </c>
      <c r="CZ16" s="49" t="s">
        <v>231</v>
      </c>
      <c r="DA16" s="49" t="s">
        <v>231</v>
      </c>
      <c r="DB16" s="49"/>
      <c r="DC16" s="49"/>
      <c r="DD16" s="49"/>
      <c r="DE16" s="49"/>
      <c r="FA16" s="108" t="s">
        <v>652</v>
      </c>
      <c r="FB16" s="35"/>
      <c r="FC16" s="35">
        <v>12</v>
      </c>
      <c r="FD16" s="35">
        <v>1</v>
      </c>
      <c r="FE16" s="35">
        <v>1</v>
      </c>
      <c r="FF16" s="35">
        <v>1</v>
      </c>
      <c r="FG16" s="169">
        <f t="shared" si="9"/>
        <v>8.3333333333333329E-2</v>
      </c>
      <c r="FH16" s="35"/>
      <c r="FI16" s="169">
        <f t="shared" si="9"/>
        <v>0</v>
      </c>
      <c r="FJ16" s="35"/>
      <c r="FK16" s="169">
        <f t="shared" ref="FK16" si="23">FJ16/$FC16</f>
        <v>0</v>
      </c>
      <c r="FL16" s="35">
        <v>2</v>
      </c>
      <c r="FM16" s="35">
        <v>2</v>
      </c>
      <c r="FN16" s="35">
        <v>0</v>
      </c>
      <c r="FO16" s="35">
        <v>0</v>
      </c>
    </row>
    <row r="17" spans="52:171">
      <c r="AZ17" s="240"/>
      <c r="BA17" s="105">
        <v>2015</v>
      </c>
      <c r="BB17" s="35"/>
      <c r="BC17" s="35"/>
      <c r="BD17" s="35"/>
      <c r="BE17" s="35"/>
      <c r="CY17" s="157" t="s">
        <v>589</v>
      </c>
      <c r="CZ17" s="49" t="s">
        <v>231</v>
      </c>
      <c r="DA17" s="49" t="s">
        <v>231</v>
      </c>
      <c r="DB17" s="49"/>
      <c r="DC17" s="49"/>
      <c r="DD17" s="49"/>
      <c r="DE17" s="49"/>
      <c r="FA17" s="108" t="s">
        <v>653</v>
      </c>
      <c r="FB17" s="35"/>
      <c r="FC17" s="35"/>
      <c r="FD17" s="35"/>
      <c r="FE17" s="35"/>
      <c r="FF17" s="35"/>
      <c r="FG17" s="169" t="e">
        <f t="shared" si="9"/>
        <v>#DIV/0!</v>
      </c>
      <c r="FH17" s="35"/>
      <c r="FI17" s="169" t="e">
        <f t="shared" si="9"/>
        <v>#DIV/0!</v>
      </c>
      <c r="FJ17" s="35"/>
      <c r="FK17" s="169" t="e">
        <f t="shared" ref="FK17" si="24">FJ17/$FC17</f>
        <v>#DIV/0!</v>
      </c>
      <c r="FL17" s="35"/>
      <c r="FM17" s="35"/>
      <c r="FN17" s="35"/>
      <c r="FO17" s="35"/>
    </row>
    <row r="18" spans="52:171">
      <c r="AZ18" s="240"/>
      <c r="BA18" s="105">
        <v>2016</v>
      </c>
      <c r="BB18" s="35"/>
      <c r="BC18" s="35"/>
      <c r="BD18" s="35"/>
      <c r="BE18" s="35"/>
      <c r="CY18" s="157" t="s">
        <v>590</v>
      </c>
      <c r="CZ18" s="49" t="s">
        <v>231</v>
      </c>
      <c r="DA18" s="49" t="s">
        <v>231</v>
      </c>
      <c r="DB18" s="49"/>
      <c r="DC18" s="49"/>
      <c r="DD18" s="49"/>
      <c r="DE18" s="49"/>
      <c r="FA18" s="108" t="s">
        <v>654</v>
      </c>
      <c r="FB18" s="35"/>
      <c r="FC18" s="35">
        <v>13</v>
      </c>
      <c r="FD18" s="35">
        <v>2</v>
      </c>
      <c r="FE18" s="35">
        <v>1</v>
      </c>
      <c r="FF18" s="35">
        <v>0</v>
      </c>
      <c r="FG18" s="169">
        <f t="shared" si="9"/>
        <v>0</v>
      </c>
      <c r="FH18" s="35"/>
      <c r="FI18" s="169">
        <f t="shared" si="9"/>
        <v>0</v>
      </c>
      <c r="FJ18" s="35"/>
      <c r="FK18" s="169">
        <f t="shared" ref="FK18" si="25">FJ18/$FC18</f>
        <v>0</v>
      </c>
      <c r="FL18" s="35">
        <v>2</v>
      </c>
      <c r="FM18" s="35">
        <v>2</v>
      </c>
      <c r="FN18" s="35">
        <v>0</v>
      </c>
      <c r="FO18" s="35">
        <v>0</v>
      </c>
    </row>
    <row r="19" spans="52:171">
      <c r="AZ19" s="241"/>
      <c r="BA19" s="105">
        <v>2017</v>
      </c>
      <c r="BB19" s="35"/>
      <c r="BC19" s="35"/>
      <c r="BD19" s="35"/>
      <c r="BE19" s="35"/>
      <c r="CY19" s="157" t="s">
        <v>591</v>
      </c>
      <c r="CZ19" s="49"/>
      <c r="DA19" s="49"/>
      <c r="DB19" s="49"/>
      <c r="DC19" s="49"/>
      <c r="DD19" s="49"/>
      <c r="DE19" s="49"/>
      <c r="FA19" s="108" t="s">
        <v>655</v>
      </c>
      <c r="FB19" s="35"/>
      <c r="FC19" s="35"/>
      <c r="FD19" s="35"/>
      <c r="FE19" s="35"/>
      <c r="FF19" s="35"/>
      <c r="FG19" s="169" t="e">
        <f t="shared" si="9"/>
        <v>#DIV/0!</v>
      </c>
      <c r="FH19" s="35"/>
      <c r="FI19" s="169" t="e">
        <f t="shared" si="9"/>
        <v>#DIV/0!</v>
      </c>
      <c r="FJ19" s="35"/>
      <c r="FK19" s="169" t="e">
        <f t="shared" ref="FK19" si="26">FJ19/$FC19</f>
        <v>#DIV/0!</v>
      </c>
      <c r="FL19" s="35"/>
      <c r="FM19" s="35"/>
      <c r="FN19" s="35"/>
      <c r="FO19" s="35"/>
    </row>
    <row r="20" spans="52:171">
      <c r="AZ20" s="239" t="s">
        <v>560</v>
      </c>
      <c r="BA20" s="105">
        <v>2010</v>
      </c>
      <c r="BB20" s="35"/>
      <c r="BC20" s="35"/>
      <c r="BD20" s="35"/>
      <c r="BE20" s="35"/>
      <c r="CY20" s="158" t="s">
        <v>48</v>
      </c>
      <c r="CZ20" s="159">
        <f>SUM(CZ14:CZ19)</f>
        <v>0</v>
      </c>
      <c r="DA20" s="159">
        <f t="shared" ref="DA20" si="27">SUM(DA14:DA19)</f>
        <v>0</v>
      </c>
      <c r="DB20" s="159">
        <f t="shared" ref="DB20" si="28">SUM(DB14:DB19)</f>
        <v>0</v>
      </c>
      <c r="DC20" s="159">
        <f t="shared" ref="DC20" si="29">SUM(DC14:DC19)</f>
        <v>0</v>
      </c>
      <c r="DD20" s="159">
        <f t="shared" ref="DD20" si="30">SUM(DD14:DD19)</f>
        <v>0</v>
      </c>
      <c r="DE20" s="159">
        <f t="shared" ref="DE20" si="31">SUM(DE14:DE19)</f>
        <v>0</v>
      </c>
      <c r="FA20" s="171" t="s">
        <v>656</v>
      </c>
      <c r="FB20" s="105"/>
      <c r="FC20" s="170">
        <f>SUM(FC4:FC19)</f>
        <v>96</v>
      </c>
      <c r="FD20" s="170">
        <f t="shared" ref="FD20:FO20" si="32">SUM(FD4:FD19)</f>
        <v>32</v>
      </c>
      <c r="FE20" s="170">
        <f t="shared" si="32"/>
        <v>16</v>
      </c>
      <c r="FF20" s="170">
        <f t="shared" si="32"/>
        <v>5</v>
      </c>
      <c r="FG20" s="169">
        <f t="shared" si="9"/>
        <v>5.2083333333333336E-2</v>
      </c>
      <c r="FH20" s="170">
        <f t="shared" si="32"/>
        <v>8</v>
      </c>
      <c r="FI20" s="169">
        <f t="shared" si="9"/>
        <v>8.3333333333333329E-2</v>
      </c>
      <c r="FJ20" s="170">
        <f t="shared" si="32"/>
        <v>12</v>
      </c>
      <c r="FK20" s="169">
        <f t="shared" ref="FK20" si="33">FJ20/$FC20</f>
        <v>0.125</v>
      </c>
      <c r="FL20" s="170">
        <f t="shared" si="32"/>
        <v>15</v>
      </c>
      <c r="FM20" s="170">
        <f t="shared" si="32"/>
        <v>12</v>
      </c>
      <c r="FN20" s="170">
        <f t="shared" si="32"/>
        <v>1</v>
      </c>
      <c r="FO20" s="170">
        <f t="shared" si="32"/>
        <v>0</v>
      </c>
    </row>
    <row r="21" spans="52:171" ht="25.5">
      <c r="AZ21" s="240"/>
      <c r="BA21" s="105">
        <v>2011</v>
      </c>
      <c r="BB21" s="35"/>
      <c r="BC21" s="35"/>
      <c r="BD21" s="35"/>
      <c r="BE21" s="35"/>
      <c r="CY21" s="108" t="s">
        <v>592</v>
      </c>
      <c r="CZ21" s="49"/>
      <c r="DA21" s="49"/>
      <c r="DB21" s="49"/>
      <c r="DC21" s="49"/>
      <c r="DD21" s="49"/>
      <c r="DE21" s="49"/>
      <c r="FA21" s="6" t="s">
        <v>658</v>
      </c>
    </row>
    <row r="22" spans="52:171" ht="38.25">
      <c r="AZ22" s="240"/>
      <c r="BA22" s="105">
        <v>2012</v>
      </c>
      <c r="BB22" s="35"/>
      <c r="BC22" s="35"/>
      <c r="BD22" s="35"/>
      <c r="BE22" s="35"/>
      <c r="CY22" s="108" t="s">
        <v>593</v>
      </c>
      <c r="CZ22" s="49"/>
      <c r="DA22" s="49"/>
      <c r="DB22" s="49"/>
      <c r="DC22" s="49"/>
      <c r="DD22" s="49"/>
      <c r="DE22" s="49"/>
    </row>
    <row r="23" spans="52:171">
      <c r="AZ23" s="240"/>
      <c r="BA23" s="105">
        <v>2013</v>
      </c>
      <c r="BB23" s="35"/>
      <c r="BC23" s="35"/>
      <c r="BD23" s="35"/>
      <c r="BE23" s="35"/>
      <c r="CY23" t="s">
        <v>254</v>
      </c>
    </row>
    <row r="24" spans="52:171">
      <c r="AZ24" s="240"/>
      <c r="BA24" s="105">
        <v>2014</v>
      </c>
      <c r="BB24" s="35"/>
      <c r="BC24" s="35"/>
      <c r="BD24" s="35"/>
      <c r="BE24" s="35"/>
    </row>
    <row r="25" spans="52:171">
      <c r="AZ25" s="240"/>
      <c r="BA25" s="105">
        <v>2015</v>
      </c>
      <c r="BB25" s="35"/>
      <c r="BC25" s="35"/>
      <c r="BD25" s="35"/>
      <c r="BE25" s="35"/>
    </row>
    <row r="26" spans="52:171">
      <c r="AZ26" s="240"/>
      <c r="BA26" s="105">
        <v>2016</v>
      </c>
      <c r="BB26" s="35"/>
      <c r="BC26" s="35"/>
      <c r="BD26" s="35"/>
      <c r="BE26" s="35"/>
    </row>
    <row r="27" spans="52:171">
      <c r="AZ27" s="241"/>
      <c r="BA27" s="105">
        <v>2017</v>
      </c>
      <c r="BB27" s="35"/>
      <c r="BC27" s="35"/>
      <c r="BD27" s="35"/>
      <c r="BE27" s="35"/>
    </row>
    <row r="28" spans="52:171">
      <c r="AZ28" s="239" t="s">
        <v>561</v>
      </c>
      <c r="BA28" s="105">
        <v>2010</v>
      </c>
      <c r="BB28" s="35"/>
      <c r="BC28" s="35"/>
      <c r="BD28" s="35"/>
      <c r="BE28" s="35"/>
    </row>
    <row r="29" spans="52:171">
      <c r="AZ29" s="240"/>
      <c r="BA29" s="105">
        <v>2011</v>
      </c>
      <c r="BB29" s="35"/>
      <c r="BC29" s="35"/>
      <c r="BD29" s="35"/>
      <c r="BE29" s="35"/>
    </row>
    <row r="30" spans="52:171">
      <c r="AZ30" s="240"/>
      <c r="BA30" s="105">
        <v>2012</v>
      </c>
      <c r="BB30" s="35"/>
      <c r="BC30" s="35"/>
      <c r="BD30" s="35"/>
      <c r="BE30" s="35"/>
    </row>
    <row r="31" spans="52:171">
      <c r="AZ31" s="240"/>
      <c r="BA31" s="105">
        <v>2013</v>
      </c>
      <c r="BB31" s="35"/>
      <c r="BC31" s="35"/>
      <c r="BD31" s="35"/>
      <c r="BE31" s="35"/>
    </row>
    <row r="32" spans="52:171">
      <c r="AZ32" s="240"/>
      <c r="BA32" s="105">
        <v>2014</v>
      </c>
      <c r="BB32" s="35"/>
      <c r="BC32" s="35"/>
      <c r="BD32" s="35"/>
      <c r="BE32" s="35"/>
    </row>
    <row r="33" spans="52:57">
      <c r="AZ33" s="240"/>
      <c r="BA33" s="105">
        <v>2015</v>
      </c>
      <c r="BB33" s="35"/>
      <c r="BC33" s="35"/>
      <c r="BD33" s="35"/>
      <c r="BE33" s="35"/>
    </row>
    <row r="34" spans="52:57">
      <c r="AZ34" s="240"/>
      <c r="BA34" s="105">
        <v>2016</v>
      </c>
      <c r="BB34" s="35"/>
      <c r="BC34" s="35"/>
      <c r="BD34" s="35"/>
      <c r="BE34" s="35"/>
    </row>
    <row r="35" spans="52:57">
      <c r="AZ35" s="241"/>
      <c r="BA35" s="105">
        <v>2017</v>
      </c>
      <c r="BB35" s="35"/>
      <c r="BC35" s="35"/>
      <c r="BD35" s="35"/>
      <c r="BE35" s="35"/>
    </row>
    <row r="36" spans="52:57">
      <c r="AZ36" t="s">
        <v>543</v>
      </c>
    </row>
  </sheetData>
  <sheetProtection password="D211" sheet="1" objects="1" scenarios="1"/>
  <mergeCells count="88">
    <mergeCell ref="GX13:GY13"/>
    <mergeCell ref="HB13:HC13"/>
    <mergeCell ref="HD13:HE13"/>
    <mergeCell ref="HF13:HG13"/>
    <mergeCell ref="CB7:CC7"/>
    <mergeCell ref="CB8:CC8"/>
    <mergeCell ref="GP13:GQ13"/>
    <mergeCell ref="GR13:GS13"/>
    <mergeCell ref="GT13:GU13"/>
    <mergeCell ref="GV13:GW13"/>
    <mergeCell ref="AN4:AN6"/>
    <mergeCell ref="AO4:AO6"/>
    <mergeCell ref="AP4:AP6"/>
    <mergeCell ref="AQ4:AQ6"/>
    <mergeCell ref="CB4:CC4"/>
    <mergeCell ref="CB5:CC5"/>
    <mergeCell ref="CB6:CC6"/>
    <mergeCell ref="HF2:HG2"/>
    <mergeCell ref="EW2:EW3"/>
    <mergeCell ref="EX2:EY2"/>
    <mergeCell ref="GO2:GO3"/>
    <mergeCell ref="GP2:GQ2"/>
    <mergeCell ref="GR2:GS2"/>
    <mergeCell ref="GT2:GU2"/>
    <mergeCell ref="GV2:GW2"/>
    <mergeCell ref="GX2:GY2"/>
    <mergeCell ref="HA2:HA3"/>
    <mergeCell ref="HB2:HC2"/>
    <mergeCell ref="HD2:HE2"/>
    <mergeCell ref="FR2:FS2"/>
    <mergeCell ref="GB2:GD2"/>
    <mergeCell ref="GE2:GG2"/>
    <mergeCell ref="GH2:GJ2"/>
    <mergeCell ref="GO1:GY1"/>
    <mergeCell ref="HA1:HG1"/>
    <mergeCell ref="HI1:HQ1"/>
    <mergeCell ref="EG1:EH1"/>
    <mergeCell ref="ES1:EU1"/>
    <mergeCell ref="EW1:EY1"/>
    <mergeCell ref="FQ1:FZ1"/>
    <mergeCell ref="AF2:AF3"/>
    <mergeCell ref="AG2:AH2"/>
    <mergeCell ref="AI2:AJ2"/>
    <mergeCell ref="AK2:AL2"/>
    <mergeCell ref="AN2:AN3"/>
    <mergeCell ref="AO2:AP2"/>
    <mergeCell ref="AQ2:AQ3"/>
    <mergeCell ref="CI1:CO1"/>
    <mergeCell ref="DQ1:DV1"/>
    <mergeCell ref="DX1:EE1"/>
    <mergeCell ref="BG1:BI1"/>
    <mergeCell ref="BK1:BO1"/>
    <mergeCell ref="BQ1:BU1"/>
    <mergeCell ref="BW1:BY1"/>
    <mergeCell ref="CA1:CC1"/>
    <mergeCell ref="CE1:CG1"/>
    <mergeCell ref="AN1:AQ1"/>
    <mergeCell ref="EB2:ED2"/>
    <mergeCell ref="CB3:CC3"/>
    <mergeCell ref="CB2:CC2"/>
    <mergeCell ref="DQ2:DQ3"/>
    <mergeCell ref="A1:D1"/>
    <mergeCell ref="F1:K1"/>
    <mergeCell ref="M1:S1"/>
    <mergeCell ref="AF1:AL1"/>
    <mergeCell ref="U1:AD1"/>
    <mergeCell ref="AZ28:AZ35"/>
    <mergeCell ref="AZ20:AZ27"/>
    <mergeCell ref="AZ12:AZ19"/>
    <mergeCell ref="AZ4:AZ11"/>
    <mergeCell ref="AS1:AX1"/>
    <mergeCell ref="AZ2:BE2"/>
    <mergeCell ref="AZ1:BE1"/>
    <mergeCell ref="CQ1:CW1"/>
    <mergeCell ref="CY1:DE1"/>
    <mergeCell ref="DG1:DO1"/>
    <mergeCell ref="EL2:EQ2"/>
    <mergeCell ref="FA1:FO1"/>
    <mergeCell ref="EJ1:EQ1"/>
    <mergeCell ref="DU2:DV2"/>
    <mergeCell ref="DX2:DX3"/>
    <mergeCell ref="DY2:EA2"/>
    <mergeCell ref="GK2:GM2"/>
    <mergeCell ref="FQ8:GM8"/>
    <mergeCell ref="FQ4:GM4"/>
    <mergeCell ref="FT2:FU2"/>
    <mergeCell ref="FV2:FX2"/>
    <mergeCell ref="FY2:GA2"/>
  </mergeCells>
  <pageMargins left="0.7" right="0.7" top="0.75" bottom="0.75" header="0.3" footer="0.3"/>
  <pageSetup paperSize="9" orientation="landscape" r:id="rId1"/>
  <ignoredErrors>
    <ignoredError sqref="EM4:EM8 EO4:EO9 FG4:FG19 FI5:FK5 FI4 FK4 FI7:FK7 FI6 FK6 FI9:FK9 FI8 FK8 FI11:FK11 FI10 FK10 FI13:FK19 FI12 FK12" evalError="1"/>
    <ignoredError sqref="DM3:DM9 DO3:DO10" evalError="1" unlockedFormula="1"/>
    <ignoredError sqref="DM10" evalError="1" formula="1" unlockedFormula="1"/>
    <ignoredError sqref="EM9 FK20 FI20 FG20" evalError="1" formula="1"/>
    <ignoredError sqref="FH20 FJ20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BN14"/>
  <sheetViews>
    <sheetView topLeftCell="AP1" zoomScale="98" zoomScaleNormal="98" workbookViewId="0">
      <selection activeCell="AP5" sqref="AP5"/>
    </sheetView>
  </sheetViews>
  <sheetFormatPr defaultRowHeight="15"/>
  <cols>
    <col min="2" max="2" width="13.140625" customWidth="1"/>
    <col min="3" max="3" width="14.85546875" customWidth="1"/>
    <col min="4" max="4" width="13.140625" customWidth="1"/>
    <col min="5" max="5" width="12.5703125" customWidth="1"/>
    <col min="6" max="6" width="12.42578125" customWidth="1"/>
    <col min="7" max="7" width="13.42578125" customWidth="1"/>
    <col min="9" max="9" width="11.85546875" customWidth="1"/>
    <col min="10" max="10" width="17" customWidth="1"/>
    <col min="11" max="11" width="17.85546875" customWidth="1"/>
    <col min="12" max="12" width="16.28515625" customWidth="1"/>
    <col min="13" max="13" width="17" customWidth="1"/>
    <col min="15" max="15" width="19.28515625" customWidth="1"/>
    <col min="16" max="16" width="31.85546875" customWidth="1"/>
    <col min="19" max="19" width="13.140625" customWidth="1"/>
    <col min="20" max="20" width="14.7109375" customWidth="1"/>
    <col min="21" max="21" width="13" customWidth="1"/>
    <col min="22" max="22" width="20.140625" customWidth="1"/>
    <col min="23" max="23" width="13.140625" customWidth="1"/>
    <col min="24" max="24" width="12" customWidth="1"/>
    <col min="25" max="25" width="11.7109375" customWidth="1"/>
    <col min="26" max="26" width="13.140625" customWidth="1"/>
    <col min="29" max="29" width="18" customWidth="1"/>
    <col min="30" max="30" width="14.5703125" customWidth="1"/>
    <col min="31" max="31" width="12.28515625" customWidth="1"/>
    <col min="32" max="32" width="11.42578125" customWidth="1"/>
    <col min="33" max="33" width="15.28515625" customWidth="1"/>
    <col min="34" max="34" width="15.7109375" customWidth="1"/>
    <col min="35" max="35" width="12.85546875" customWidth="1"/>
    <col min="38" max="38" width="19.85546875" customWidth="1"/>
    <col min="39" max="39" width="20" customWidth="1"/>
    <col min="40" max="40" width="21.85546875" customWidth="1"/>
    <col min="42" max="42" width="10.140625" customWidth="1"/>
    <col min="43" max="43" width="22.140625" customWidth="1"/>
    <col min="44" max="44" width="20" customWidth="1"/>
    <col min="45" max="45" width="17.7109375" customWidth="1"/>
    <col min="48" max="48" width="21.85546875" customWidth="1"/>
    <col min="49" max="49" width="22.7109375" customWidth="1"/>
    <col min="50" max="50" width="23.7109375" customWidth="1"/>
    <col min="51" max="51" width="28.28515625" customWidth="1"/>
    <col min="54" max="54" width="14.42578125" customWidth="1"/>
    <col min="55" max="55" width="14.7109375" customWidth="1"/>
    <col min="56" max="56" width="14.140625" customWidth="1"/>
    <col min="57" max="57" width="14.5703125" customWidth="1"/>
    <col min="58" max="58" width="13" customWidth="1"/>
    <col min="59" max="59" width="15.42578125" customWidth="1"/>
    <col min="62" max="62" width="30.85546875" customWidth="1"/>
    <col min="63" max="63" width="18.28515625" customWidth="1"/>
    <col min="64" max="64" width="22.85546875" customWidth="1"/>
    <col min="65" max="65" width="19.28515625" customWidth="1"/>
    <col min="66" max="66" width="21.140625" customWidth="1"/>
  </cols>
  <sheetData>
    <row r="1" spans="1:66" s="7" customFormat="1">
      <c r="A1" s="218" t="s">
        <v>308</v>
      </c>
      <c r="B1" s="218"/>
      <c r="C1" s="218"/>
      <c r="D1" s="218"/>
      <c r="E1" s="218"/>
      <c r="F1" s="218"/>
      <c r="G1" s="218"/>
      <c r="I1" s="205" t="s">
        <v>315</v>
      </c>
      <c r="J1" s="205"/>
      <c r="K1" s="205"/>
      <c r="L1" s="205"/>
      <c r="M1" s="205"/>
      <c r="O1" s="249" t="s">
        <v>499</v>
      </c>
      <c r="P1" s="249"/>
      <c r="R1" s="205" t="s">
        <v>322</v>
      </c>
      <c r="S1" s="205"/>
      <c r="T1" s="205"/>
      <c r="U1" s="205"/>
      <c r="V1" s="205"/>
      <c r="W1" s="205"/>
      <c r="X1" s="205"/>
      <c r="Y1" s="205"/>
      <c r="Z1" s="205"/>
      <c r="AB1" s="205" t="s">
        <v>330</v>
      </c>
      <c r="AC1" s="205"/>
      <c r="AD1" s="205"/>
      <c r="AE1" s="205"/>
      <c r="AF1" s="205"/>
      <c r="AG1" s="205"/>
      <c r="AH1" s="205"/>
      <c r="AI1" s="205"/>
      <c r="AK1" s="218" t="s">
        <v>340</v>
      </c>
      <c r="AL1" s="218"/>
      <c r="AM1" s="218"/>
      <c r="AN1" s="218"/>
      <c r="AP1" s="205" t="s">
        <v>344</v>
      </c>
      <c r="AQ1" s="205"/>
      <c r="AR1" s="205"/>
      <c r="AS1" s="205"/>
      <c r="AU1" s="205" t="s">
        <v>348</v>
      </c>
      <c r="AV1" s="205"/>
      <c r="AW1" s="205"/>
      <c r="AX1" s="205"/>
      <c r="AY1" s="205"/>
      <c r="BA1" s="205" t="s">
        <v>353</v>
      </c>
      <c r="BB1" s="205"/>
      <c r="BC1" s="205"/>
      <c r="BD1" s="205"/>
      <c r="BE1" s="205"/>
      <c r="BF1" s="205"/>
      <c r="BG1" s="205"/>
      <c r="BI1" s="205" t="s">
        <v>357</v>
      </c>
      <c r="BJ1" s="205"/>
      <c r="BK1" s="205"/>
      <c r="BL1" s="205"/>
      <c r="BM1" s="205"/>
      <c r="BN1" s="205"/>
    </row>
    <row r="2" spans="1:66" ht="60">
      <c r="A2" s="250" t="s">
        <v>51</v>
      </c>
      <c r="B2" s="251" t="s">
        <v>309</v>
      </c>
      <c r="C2" s="251"/>
      <c r="D2" s="252" t="s">
        <v>310</v>
      </c>
      <c r="E2" s="252"/>
      <c r="F2" s="252" t="s">
        <v>311</v>
      </c>
      <c r="G2" s="252"/>
      <c r="I2" s="116" t="s">
        <v>51</v>
      </c>
      <c r="J2" s="117" t="s">
        <v>319</v>
      </c>
      <c r="K2" s="117" t="s">
        <v>320</v>
      </c>
      <c r="L2" s="118" t="s">
        <v>316</v>
      </c>
      <c r="M2" s="118" t="s">
        <v>317</v>
      </c>
      <c r="O2" s="119" t="s">
        <v>51</v>
      </c>
      <c r="P2" s="115" t="s">
        <v>321</v>
      </c>
      <c r="R2" s="120" t="s">
        <v>51</v>
      </c>
      <c r="S2" s="121" t="s">
        <v>323</v>
      </c>
      <c r="T2" s="122" t="s">
        <v>324</v>
      </c>
      <c r="U2" s="122" t="s">
        <v>54</v>
      </c>
      <c r="V2" s="122" t="s">
        <v>329</v>
      </c>
      <c r="W2" s="122" t="s">
        <v>325</v>
      </c>
      <c r="X2" s="122" t="s">
        <v>326</v>
      </c>
      <c r="Y2" s="122" t="s">
        <v>327</v>
      </c>
      <c r="Z2" s="122" t="s">
        <v>328</v>
      </c>
      <c r="AB2" s="253" t="s">
        <v>51</v>
      </c>
      <c r="AC2" s="254" t="s">
        <v>337</v>
      </c>
      <c r="AD2" s="257" t="s">
        <v>336</v>
      </c>
      <c r="AE2" s="257" t="s">
        <v>335</v>
      </c>
      <c r="AF2" s="257"/>
      <c r="AG2" s="257" t="s">
        <v>338</v>
      </c>
      <c r="AH2" s="257" t="s">
        <v>331</v>
      </c>
      <c r="AI2" s="257" t="s">
        <v>339</v>
      </c>
      <c r="AK2" s="119" t="s">
        <v>51</v>
      </c>
      <c r="AL2" s="115" t="s">
        <v>341</v>
      </c>
      <c r="AM2" s="123" t="s">
        <v>342</v>
      </c>
      <c r="AN2" s="123" t="s">
        <v>343</v>
      </c>
      <c r="AP2" s="116" t="s">
        <v>51</v>
      </c>
      <c r="AQ2" s="117" t="s">
        <v>345</v>
      </c>
      <c r="AR2" s="118" t="s">
        <v>346</v>
      </c>
      <c r="AS2" s="118" t="s">
        <v>347</v>
      </c>
      <c r="AU2" s="116" t="s">
        <v>51</v>
      </c>
      <c r="AV2" s="117" t="s">
        <v>349</v>
      </c>
      <c r="AW2" s="117" t="s">
        <v>350</v>
      </c>
      <c r="AX2" s="118" t="s">
        <v>351</v>
      </c>
      <c r="AY2" s="118" t="s">
        <v>352</v>
      </c>
      <c r="BA2" s="258" t="s">
        <v>51</v>
      </c>
      <c r="BB2" s="255" t="s">
        <v>354</v>
      </c>
      <c r="BC2" s="255"/>
      <c r="BD2" s="256" t="s">
        <v>355</v>
      </c>
      <c r="BE2" s="256"/>
      <c r="BF2" s="256" t="s">
        <v>356</v>
      </c>
      <c r="BG2" s="256"/>
      <c r="BI2" s="116" t="s">
        <v>51</v>
      </c>
      <c r="BJ2" s="117" t="s">
        <v>358</v>
      </c>
      <c r="BK2" s="118" t="s">
        <v>359</v>
      </c>
      <c r="BL2" s="118" t="s">
        <v>360</v>
      </c>
      <c r="BM2" s="118" t="s">
        <v>361</v>
      </c>
      <c r="BN2" s="118" t="s">
        <v>362</v>
      </c>
    </row>
    <row r="3" spans="1:66" ht="25.5">
      <c r="A3" s="250"/>
      <c r="B3" s="115" t="s">
        <v>312</v>
      </c>
      <c r="C3" s="115" t="s">
        <v>313</v>
      </c>
      <c r="D3" s="115" t="s">
        <v>312</v>
      </c>
      <c r="E3" s="115" t="s">
        <v>313</v>
      </c>
      <c r="F3" s="115" t="s">
        <v>312</v>
      </c>
      <c r="G3" s="115" t="s">
        <v>313</v>
      </c>
      <c r="I3" s="25">
        <v>2008</v>
      </c>
      <c r="J3" s="201">
        <v>0</v>
      </c>
      <c r="K3" s="57">
        <v>0</v>
      </c>
      <c r="L3" s="26">
        <v>0</v>
      </c>
      <c r="M3" s="57">
        <v>0</v>
      </c>
      <c r="O3" s="46">
        <v>2008</v>
      </c>
      <c r="P3" s="57">
        <v>0</v>
      </c>
      <c r="R3" s="48">
        <v>2008</v>
      </c>
      <c r="S3" s="26">
        <v>11</v>
      </c>
      <c r="T3" s="49">
        <v>1</v>
      </c>
      <c r="U3" s="35">
        <v>6</v>
      </c>
      <c r="V3" s="49">
        <v>3</v>
      </c>
      <c r="W3" s="35">
        <v>0</v>
      </c>
      <c r="X3" s="35">
        <v>1</v>
      </c>
      <c r="Y3" s="35">
        <v>0</v>
      </c>
      <c r="Z3" s="35">
        <v>0</v>
      </c>
      <c r="AB3" s="253"/>
      <c r="AC3" s="254"/>
      <c r="AD3" s="257"/>
      <c r="AE3" s="122" t="s">
        <v>332</v>
      </c>
      <c r="AF3" s="122" t="s">
        <v>333</v>
      </c>
      <c r="AG3" s="257"/>
      <c r="AH3" s="257"/>
      <c r="AI3" s="257"/>
      <c r="AK3" s="46">
        <v>2008</v>
      </c>
      <c r="AL3" s="57">
        <v>0</v>
      </c>
      <c r="AM3" s="49">
        <v>34</v>
      </c>
      <c r="AN3" s="126" t="e">
        <f t="shared" ref="AN3:AN12" si="0">AM3/AL3</f>
        <v>#DIV/0!</v>
      </c>
      <c r="AP3" s="25">
        <v>2008</v>
      </c>
      <c r="AQ3" s="201">
        <v>0</v>
      </c>
      <c r="AR3" s="57">
        <v>0</v>
      </c>
      <c r="AS3" s="26">
        <v>0</v>
      </c>
      <c r="AU3" s="25">
        <v>2008</v>
      </c>
      <c r="AV3" s="201">
        <v>0</v>
      </c>
      <c r="AW3" s="57">
        <v>1</v>
      </c>
      <c r="AX3" s="26">
        <v>0</v>
      </c>
      <c r="AY3" s="57">
        <v>1</v>
      </c>
      <c r="BA3" s="258"/>
      <c r="BB3" s="117" t="s">
        <v>43</v>
      </c>
      <c r="BC3" s="124" t="s">
        <v>37</v>
      </c>
      <c r="BD3" s="117" t="s">
        <v>43</v>
      </c>
      <c r="BE3" s="117" t="s">
        <v>37</v>
      </c>
      <c r="BF3" s="117" t="s">
        <v>43</v>
      </c>
      <c r="BG3" s="124" t="s">
        <v>37</v>
      </c>
      <c r="BI3" s="25">
        <v>2008</v>
      </c>
      <c r="BJ3" s="201">
        <v>0</v>
      </c>
      <c r="BK3" s="57">
        <v>0</v>
      </c>
      <c r="BL3" s="26">
        <v>0</v>
      </c>
      <c r="BM3" s="57">
        <v>0</v>
      </c>
      <c r="BN3" s="125">
        <f t="shared" ref="BN3:BN12" si="1">SUM(BJ3:BM3)</f>
        <v>0</v>
      </c>
    </row>
    <row r="4" spans="1:66">
      <c r="A4" s="46">
        <v>2008</v>
      </c>
      <c r="B4" s="57">
        <v>297</v>
      </c>
      <c r="C4" s="26">
        <v>287</v>
      </c>
      <c r="D4" s="57">
        <f>B4-F4</f>
        <v>289</v>
      </c>
      <c r="E4" s="26">
        <f>C4-G4</f>
        <v>276</v>
      </c>
      <c r="F4" s="26">
        <v>8</v>
      </c>
      <c r="G4" s="26">
        <v>11</v>
      </c>
      <c r="I4" s="25">
        <v>2009</v>
      </c>
      <c r="J4" s="57">
        <v>0</v>
      </c>
      <c r="K4" s="57">
        <v>0</v>
      </c>
      <c r="L4" s="26">
        <v>0</v>
      </c>
      <c r="M4" s="57">
        <v>0</v>
      </c>
      <c r="O4" s="46">
        <v>2009</v>
      </c>
      <c r="P4" s="57">
        <v>0</v>
      </c>
      <c r="R4" s="48">
        <v>2009</v>
      </c>
      <c r="S4" s="26">
        <v>19</v>
      </c>
      <c r="T4" s="49">
        <v>3</v>
      </c>
      <c r="U4" s="35">
        <v>5</v>
      </c>
      <c r="V4" s="49">
        <v>6</v>
      </c>
      <c r="W4" s="35">
        <v>1</v>
      </c>
      <c r="X4" s="35">
        <v>3</v>
      </c>
      <c r="Y4" s="35">
        <v>1</v>
      </c>
      <c r="Z4" s="35">
        <v>0</v>
      </c>
      <c r="AB4" s="48">
        <v>2008</v>
      </c>
      <c r="AC4" s="49">
        <v>34</v>
      </c>
      <c r="AD4" s="49">
        <v>0</v>
      </c>
      <c r="AE4" s="35">
        <v>0</v>
      </c>
      <c r="AF4" s="35">
        <v>0</v>
      </c>
      <c r="AG4" s="35">
        <v>0</v>
      </c>
      <c r="AH4" s="35">
        <v>0</v>
      </c>
      <c r="AI4" s="49">
        <v>0</v>
      </c>
      <c r="AK4" s="46">
        <v>2009</v>
      </c>
      <c r="AL4" s="57">
        <v>0</v>
      </c>
      <c r="AM4" s="49">
        <v>35</v>
      </c>
      <c r="AN4" s="126" t="e">
        <f t="shared" si="0"/>
        <v>#DIV/0!</v>
      </c>
      <c r="AP4" s="25">
        <v>2009</v>
      </c>
      <c r="AQ4" s="57">
        <v>0</v>
      </c>
      <c r="AR4" s="57">
        <v>0</v>
      </c>
      <c r="AS4" s="26">
        <v>0</v>
      </c>
      <c r="AU4" s="25">
        <v>2009</v>
      </c>
      <c r="AV4" s="57">
        <v>0</v>
      </c>
      <c r="AW4" s="57">
        <v>1</v>
      </c>
      <c r="AX4" s="26">
        <v>0</v>
      </c>
      <c r="AY4" s="57">
        <v>1</v>
      </c>
      <c r="BA4" s="25">
        <v>2008</v>
      </c>
      <c r="BB4" s="26">
        <v>4</v>
      </c>
      <c r="BC4" s="57">
        <v>3</v>
      </c>
      <c r="BD4" s="26">
        <v>0</v>
      </c>
      <c r="BE4" s="26">
        <v>0</v>
      </c>
      <c r="BF4" s="26">
        <v>0</v>
      </c>
      <c r="BG4" s="57">
        <v>0</v>
      </c>
      <c r="BI4" s="25">
        <v>2009</v>
      </c>
      <c r="BJ4" s="57">
        <v>0</v>
      </c>
      <c r="BK4" s="57">
        <v>0</v>
      </c>
      <c r="BL4" s="26">
        <v>0</v>
      </c>
      <c r="BM4" s="57">
        <v>0</v>
      </c>
      <c r="BN4" s="125">
        <f t="shared" si="1"/>
        <v>0</v>
      </c>
    </row>
    <row r="5" spans="1:66">
      <c r="A5" s="46">
        <v>2009</v>
      </c>
      <c r="B5" s="57">
        <v>232</v>
      </c>
      <c r="C5" s="26">
        <v>292</v>
      </c>
      <c r="D5" s="201">
        <f t="shared" ref="D5:D7" si="2">B5-F5</f>
        <v>214</v>
      </c>
      <c r="E5" s="26">
        <f t="shared" ref="E5:E7" si="3">C5-G5</f>
        <v>273</v>
      </c>
      <c r="F5" s="26">
        <v>18</v>
      </c>
      <c r="G5" s="26">
        <v>19</v>
      </c>
      <c r="I5" s="25">
        <v>2010</v>
      </c>
      <c r="J5" s="57">
        <v>0</v>
      </c>
      <c r="K5" s="57">
        <v>0</v>
      </c>
      <c r="L5" s="26">
        <v>0</v>
      </c>
      <c r="M5" s="57">
        <v>0</v>
      </c>
      <c r="O5" s="46">
        <v>2010</v>
      </c>
      <c r="P5" s="57">
        <v>0</v>
      </c>
      <c r="R5" s="48">
        <v>2010</v>
      </c>
      <c r="S5" s="26">
        <v>12</v>
      </c>
      <c r="T5" s="49">
        <v>1</v>
      </c>
      <c r="U5" s="35">
        <v>4</v>
      </c>
      <c r="V5" s="49">
        <v>4</v>
      </c>
      <c r="W5" s="35">
        <v>2</v>
      </c>
      <c r="X5" s="35">
        <v>1</v>
      </c>
      <c r="Y5" s="35">
        <v>0</v>
      </c>
      <c r="Z5" s="35">
        <v>0</v>
      </c>
      <c r="AB5" s="48">
        <v>2009</v>
      </c>
      <c r="AC5" s="49">
        <v>35</v>
      </c>
      <c r="AD5" s="49">
        <v>0</v>
      </c>
      <c r="AE5" s="35">
        <v>0</v>
      </c>
      <c r="AF5" s="35">
        <v>0</v>
      </c>
      <c r="AG5" s="35">
        <v>0</v>
      </c>
      <c r="AH5" s="35">
        <v>0</v>
      </c>
      <c r="AI5" s="49">
        <v>0</v>
      </c>
      <c r="AK5" s="46">
        <v>2010</v>
      </c>
      <c r="AL5" s="57">
        <v>0</v>
      </c>
      <c r="AM5" s="49">
        <v>35</v>
      </c>
      <c r="AN5" s="126" t="e">
        <f t="shared" si="0"/>
        <v>#DIV/0!</v>
      </c>
      <c r="AP5" s="25">
        <v>2010</v>
      </c>
      <c r="AQ5" s="57">
        <v>0</v>
      </c>
      <c r="AR5" s="57">
        <v>0</v>
      </c>
      <c r="AS5" s="26">
        <v>0</v>
      </c>
      <c r="AU5" s="25">
        <v>2010</v>
      </c>
      <c r="AV5" s="57">
        <v>0</v>
      </c>
      <c r="AW5" s="57">
        <v>1</v>
      </c>
      <c r="AX5" s="26">
        <v>0</v>
      </c>
      <c r="AY5" s="57">
        <v>1</v>
      </c>
      <c r="BA5" s="25">
        <v>2009</v>
      </c>
      <c r="BB5" s="26">
        <v>4</v>
      </c>
      <c r="BC5" s="57">
        <v>3</v>
      </c>
      <c r="BD5" s="26">
        <v>0</v>
      </c>
      <c r="BE5" s="26">
        <v>0</v>
      </c>
      <c r="BF5" s="26">
        <v>0</v>
      </c>
      <c r="BG5" s="57">
        <v>0</v>
      </c>
      <c r="BI5" s="25">
        <v>2010</v>
      </c>
      <c r="BJ5" s="57">
        <v>0</v>
      </c>
      <c r="BK5" s="57">
        <v>0</v>
      </c>
      <c r="BL5" s="26">
        <v>0</v>
      </c>
      <c r="BM5" s="57">
        <v>0</v>
      </c>
      <c r="BN5" s="125">
        <f t="shared" si="1"/>
        <v>0</v>
      </c>
    </row>
    <row r="6" spans="1:66">
      <c r="A6" s="46">
        <v>2010</v>
      </c>
      <c r="B6" s="57">
        <v>315</v>
      </c>
      <c r="C6" s="26">
        <v>294</v>
      </c>
      <c r="D6" s="201">
        <f t="shared" si="2"/>
        <v>305</v>
      </c>
      <c r="E6" s="26">
        <f t="shared" si="3"/>
        <v>282</v>
      </c>
      <c r="F6" s="26">
        <v>10</v>
      </c>
      <c r="G6" s="26">
        <v>12</v>
      </c>
      <c r="I6" s="25">
        <v>2011</v>
      </c>
      <c r="J6" s="57">
        <v>0</v>
      </c>
      <c r="K6" s="57">
        <v>0</v>
      </c>
      <c r="L6" s="26">
        <v>0</v>
      </c>
      <c r="M6" s="57">
        <v>0</v>
      </c>
      <c r="O6" s="46">
        <v>2011</v>
      </c>
      <c r="P6" s="57">
        <v>0</v>
      </c>
      <c r="R6" s="48">
        <v>2011</v>
      </c>
      <c r="S6" s="26">
        <v>19</v>
      </c>
      <c r="T6" s="49">
        <v>2</v>
      </c>
      <c r="U6" s="35">
        <v>6</v>
      </c>
      <c r="V6" s="49">
        <v>8</v>
      </c>
      <c r="W6" s="35">
        <v>2</v>
      </c>
      <c r="X6" s="35">
        <v>1</v>
      </c>
      <c r="Y6" s="35">
        <v>0</v>
      </c>
      <c r="Z6" s="35">
        <v>0</v>
      </c>
      <c r="AB6" s="48">
        <v>2010</v>
      </c>
      <c r="AC6" s="49">
        <v>35</v>
      </c>
      <c r="AD6" s="49">
        <v>0</v>
      </c>
      <c r="AE6" s="35">
        <v>0</v>
      </c>
      <c r="AF6" s="35">
        <v>0</v>
      </c>
      <c r="AG6" s="35">
        <v>0</v>
      </c>
      <c r="AH6" s="35">
        <v>0</v>
      </c>
      <c r="AI6" s="49">
        <v>0</v>
      </c>
      <c r="AK6" s="46">
        <v>2011</v>
      </c>
      <c r="AL6" s="57">
        <v>0</v>
      </c>
      <c r="AM6" s="49">
        <v>26</v>
      </c>
      <c r="AN6" s="126" t="e">
        <f t="shared" si="0"/>
        <v>#DIV/0!</v>
      </c>
      <c r="AP6" s="25">
        <v>2011</v>
      </c>
      <c r="AQ6" s="57">
        <v>0</v>
      </c>
      <c r="AR6" s="57">
        <v>0</v>
      </c>
      <c r="AS6" s="26">
        <v>0</v>
      </c>
      <c r="AU6" s="25">
        <v>2011</v>
      </c>
      <c r="AV6" s="57">
        <v>0</v>
      </c>
      <c r="AW6" s="57">
        <v>1</v>
      </c>
      <c r="AX6" s="26">
        <v>0</v>
      </c>
      <c r="AY6" s="57">
        <v>1</v>
      </c>
      <c r="BA6" s="25">
        <v>2010</v>
      </c>
      <c r="BB6" s="26">
        <v>3</v>
      </c>
      <c r="BC6" s="57">
        <v>2</v>
      </c>
      <c r="BD6" s="26">
        <v>0</v>
      </c>
      <c r="BE6" s="26">
        <v>0</v>
      </c>
      <c r="BF6" s="26">
        <v>0</v>
      </c>
      <c r="BG6" s="57">
        <v>0</v>
      </c>
      <c r="BI6" s="25">
        <v>2011</v>
      </c>
      <c r="BJ6" s="57">
        <v>0</v>
      </c>
      <c r="BK6" s="57">
        <v>0</v>
      </c>
      <c r="BL6" s="26">
        <v>0</v>
      </c>
      <c r="BM6" s="57">
        <v>0</v>
      </c>
      <c r="BN6" s="125">
        <f t="shared" si="1"/>
        <v>0</v>
      </c>
    </row>
    <row r="7" spans="1:66">
      <c r="A7" s="46">
        <v>2011</v>
      </c>
      <c r="B7" s="57">
        <v>315</v>
      </c>
      <c r="C7" s="26">
        <v>288</v>
      </c>
      <c r="D7" s="201">
        <f t="shared" si="2"/>
        <v>303</v>
      </c>
      <c r="E7" s="26">
        <f t="shared" si="3"/>
        <v>269</v>
      </c>
      <c r="F7" s="26">
        <v>12</v>
      </c>
      <c r="G7" s="26">
        <v>19</v>
      </c>
      <c r="I7" s="25">
        <v>2012</v>
      </c>
      <c r="J7" s="57"/>
      <c r="K7" s="57"/>
      <c r="L7" s="26"/>
      <c r="M7" s="57"/>
      <c r="O7" s="46">
        <v>2012</v>
      </c>
      <c r="P7" s="57"/>
      <c r="R7" s="48">
        <v>2012</v>
      </c>
      <c r="S7" s="49"/>
      <c r="T7" s="49"/>
      <c r="U7" s="35"/>
      <c r="V7" s="49"/>
      <c r="W7" s="35"/>
      <c r="X7" s="35"/>
      <c r="Y7" s="35"/>
      <c r="Z7" s="35"/>
      <c r="AB7" s="48">
        <v>2011</v>
      </c>
      <c r="AC7" s="49">
        <v>26</v>
      </c>
      <c r="AD7" s="49">
        <v>0</v>
      </c>
      <c r="AE7" s="35">
        <v>0</v>
      </c>
      <c r="AF7" s="35">
        <v>0</v>
      </c>
      <c r="AG7" s="35">
        <v>0</v>
      </c>
      <c r="AH7" s="35">
        <v>0</v>
      </c>
      <c r="AI7" s="49">
        <v>0</v>
      </c>
      <c r="AK7" s="46">
        <v>2012</v>
      </c>
      <c r="AL7" s="57"/>
      <c r="AM7" s="57"/>
      <c r="AN7" s="126" t="e">
        <f t="shared" si="0"/>
        <v>#DIV/0!</v>
      </c>
      <c r="AP7" s="25">
        <v>2012</v>
      </c>
      <c r="AQ7" s="57"/>
      <c r="AR7" s="57"/>
      <c r="AS7" s="26"/>
      <c r="AU7" s="25">
        <v>2012</v>
      </c>
      <c r="AV7" s="57"/>
      <c r="AW7" s="57"/>
      <c r="AX7" s="26"/>
      <c r="AY7" s="57"/>
      <c r="BA7" s="25">
        <v>2011</v>
      </c>
      <c r="BB7" s="26">
        <v>3</v>
      </c>
      <c r="BC7" s="26">
        <v>2</v>
      </c>
      <c r="BD7" s="26">
        <v>0</v>
      </c>
      <c r="BE7" s="26">
        <v>0</v>
      </c>
      <c r="BF7" s="26">
        <v>0</v>
      </c>
      <c r="BG7" s="26">
        <v>0</v>
      </c>
      <c r="BI7" s="25">
        <v>2012</v>
      </c>
      <c r="BJ7" s="57"/>
      <c r="BK7" s="57"/>
      <c r="BL7" s="26"/>
      <c r="BM7" s="57"/>
      <c r="BN7" s="125">
        <f t="shared" si="1"/>
        <v>0</v>
      </c>
    </row>
    <row r="8" spans="1:66">
      <c r="A8" s="46">
        <v>2012</v>
      </c>
      <c r="B8" s="57"/>
      <c r="C8" s="26"/>
      <c r="D8" s="57"/>
      <c r="E8" s="26"/>
      <c r="F8" s="26"/>
      <c r="G8" s="26"/>
      <c r="I8" s="25">
        <v>2013</v>
      </c>
      <c r="J8" s="57"/>
      <c r="K8" s="57"/>
      <c r="L8" s="26"/>
      <c r="M8" s="57"/>
      <c r="O8" s="46">
        <v>2013</v>
      </c>
      <c r="P8" s="57"/>
      <c r="R8" s="48">
        <v>2013</v>
      </c>
      <c r="S8" s="49"/>
      <c r="T8" s="49"/>
      <c r="U8" s="35"/>
      <c r="V8" s="49"/>
      <c r="W8" s="35"/>
      <c r="X8" s="35"/>
      <c r="Y8" s="35"/>
      <c r="Z8" s="35"/>
      <c r="AB8" s="48">
        <v>2012</v>
      </c>
      <c r="AC8" s="49"/>
      <c r="AD8" s="49"/>
      <c r="AE8" s="35"/>
      <c r="AF8" s="35"/>
      <c r="AG8" s="35"/>
      <c r="AH8" s="35"/>
      <c r="AI8" s="49"/>
      <c r="AK8" s="46">
        <v>2013</v>
      </c>
      <c r="AL8" s="57"/>
      <c r="AM8" s="57"/>
      <c r="AN8" s="126" t="e">
        <f t="shared" si="0"/>
        <v>#DIV/0!</v>
      </c>
      <c r="AP8" s="25">
        <v>2013</v>
      </c>
      <c r="AQ8" s="57"/>
      <c r="AR8" s="57"/>
      <c r="AS8" s="26"/>
      <c r="AU8" s="25">
        <v>2013</v>
      </c>
      <c r="AV8" s="57"/>
      <c r="AW8" s="57"/>
      <c r="AX8" s="26"/>
      <c r="AY8" s="57"/>
      <c r="BA8" s="25">
        <v>2012</v>
      </c>
      <c r="BB8" s="26"/>
      <c r="BC8" s="26"/>
      <c r="BD8" s="26"/>
      <c r="BE8" s="26"/>
      <c r="BF8" s="26"/>
      <c r="BG8" s="26"/>
      <c r="BI8" s="25">
        <v>2013</v>
      </c>
      <c r="BJ8" s="57"/>
      <c r="BK8" s="57"/>
      <c r="BL8" s="26"/>
      <c r="BM8" s="57"/>
      <c r="BN8" s="125">
        <f t="shared" si="1"/>
        <v>0</v>
      </c>
    </row>
    <row r="9" spans="1:66">
      <c r="A9" s="46">
        <v>2013</v>
      </c>
      <c r="B9" s="57"/>
      <c r="C9" s="26"/>
      <c r="D9" s="57"/>
      <c r="E9" s="26"/>
      <c r="F9" s="26"/>
      <c r="G9" s="26"/>
      <c r="I9" s="25">
        <v>2014</v>
      </c>
      <c r="J9" s="57"/>
      <c r="K9" s="57"/>
      <c r="L9" s="26"/>
      <c r="M9" s="57"/>
      <c r="O9" s="46">
        <v>2014</v>
      </c>
      <c r="P9" s="57"/>
      <c r="R9" s="48">
        <v>2014</v>
      </c>
      <c r="S9" s="49"/>
      <c r="T9" s="49"/>
      <c r="U9" s="35"/>
      <c r="V9" s="49"/>
      <c r="W9" s="35"/>
      <c r="X9" s="35"/>
      <c r="Y9" s="35"/>
      <c r="Z9" s="35"/>
      <c r="AB9" s="48">
        <v>2013</v>
      </c>
      <c r="AC9" s="49"/>
      <c r="AD9" s="49"/>
      <c r="AE9" s="35"/>
      <c r="AF9" s="35"/>
      <c r="AG9" s="35"/>
      <c r="AH9" s="35"/>
      <c r="AI9" s="49"/>
      <c r="AK9" s="46">
        <v>2014</v>
      </c>
      <c r="AL9" s="57"/>
      <c r="AM9" s="57"/>
      <c r="AN9" s="126" t="e">
        <f t="shared" si="0"/>
        <v>#DIV/0!</v>
      </c>
      <c r="AP9" s="25">
        <v>2014</v>
      </c>
      <c r="AQ9" s="57"/>
      <c r="AR9" s="57"/>
      <c r="AS9" s="26"/>
      <c r="AU9" s="25">
        <v>2014</v>
      </c>
      <c r="AV9" s="57"/>
      <c r="AW9" s="57"/>
      <c r="AX9" s="26"/>
      <c r="AY9" s="57"/>
      <c r="BA9" s="25">
        <v>2013</v>
      </c>
      <c r="BB9" s="26"/>
      <c r="BC9" s="26"/>
      <c r="BD9" s="26"/>
      <c r="BE9" s="26"/>
      <c r="BF9" s="26"/>
      <c r="BG9" s="26"/>
      <c r="BI9" s="25">
        <v>2014</v>
      </c>
      <c r="BJ9" s="57"/>
      <c r="BK9" s="57"/>
      <c r="BL9" s="26"/>
      <c r="BM9" s="57"/>
      <c r="BN9" s="125">
        <f t="shared" si="1"/>
        <v>0</v>
      </c>
    </row>
    <row r="10" spans="1:66">
      <c r="A10" s="46">
        <v>2014</v>
      </c>
      <c r="B10" s="57"/>
      <c r="C10" s="26"/>
      <c r="D10" s="57"/>
      <c r="E10" s="26"/>
      <c r="F10" s="26"/>
      <c r="G10" s="26"/>
      <c r="I10" s="25">
        <v>2015</v>
      </c>
      <c r="J10" s="57"/>
      <c r="K10" s="57"/>
      <c r="L10" s="26"/>
      <c r="M10" s="57"/>
      <c r="O10" s="46">
        <v>2015</v>
      </c>
      <c r="P10" s="57"/>
      <c r="R10" s="48">
        <v>2015</v>
      </c>
      <c r="S10" s="49"/>
      <c r="T10" s="49"/>
      <c r="U10" s="35"/>
      <c r="V10" s="49"/>
      <c r="W10" s="35"/>
      <c r="X10" s="35"/>
      <c r="Y10" s="35"/>
      <c r="Z10" s="35"/>
      <c r="AB10" s="48">
        <v>2014</v>
      </c>
      <c r="AC10" s="49"/>
      <c r="AD10" s="49"/>
      <c r="AE10" s="35"/>
      <c r="AF10" s="35"/>
      <c r="AG10" s="35"/>
      <c r="AH10" s="35"/>
      <c r="AI10" s="49"/>
      <c r="AK10" s="46">
        <v>2015</v>
      </c>
      <c r="AL10" s="57"/>
      <c r="AM10" s="57"/>
      <c r="AN10" s="126" t="e">
        <f t="shared" si="0"/>
        <v>#DIV/0!</v>
      </c>
      <c r="AP10" s="25">
        <v>2015</v>
      </c>
      <c r="AQ10" s="57"/>
      <c r="AR10" s="57"/>
      <c r="AS10" s="26"/>
      <c r="AU10" s="25">
        <v>2015</v>
      </c>
      <c r="AV10" s="57"/>
      <c r="AW10" s="57"/>
      <c r="AX10" s="26"/>
      <c r="AY10" s="57"/>
      <c r="BA10" s="25">
        <v>2014</v>
      </c>
      <c r="BB10" s="26"/>
      <c r="BC10" s="26"/>
      <c r="BD10" s="26"/>
      <c r="BE10" s="26"/>
      <c r="BF10" s="26"/>
      <c r="BG10" s="26"/>
      <c r="BI10" s="25">
        <v>2015</v>
      </c>
      <c r="BJ10" s="57"/>
      <c r="BK10" s="57"/>
      <c r="BL10" s="26"/>
      <c r="BM10" s="57"/>
      <c r="BN10" s="125">
        <f t="shared" si="1"/>
        <v>0</v>
      </c>
    </row>
    <row r="11" spans="1:66">
      <c r="A11" s="46">
        <v>2015</v>
      </c>
      <c r="B11" s="57"/>
      <c r="C11" s="26"/>
      <c r="D11" s="57"/>
      <c r="E11" s="26"/>
      <c r="F11" s="26"/>
      <c r="G11" s="26"/>
      <c r="I11" s="25">
        <v>2016</v>
      </c>
      <c r="J11" s="57"/>
      <c r="K11" s="57"/>
      <c r="L11" s="26"/>
      <c r="M11" s="57"/>
      <c r="O11" s="46">
        <v>2016</v>
      </c>
      <c r="P11" s="57"/>
      <c r="R11" s="48">
        <v>2016</v>
      </c>
      <c r="S11" s="49"/>
      <c r="T11" s="49"/>
      <c r="U11" s="35"/>
      <c r="V11" s="49"/>
      <c r="W11" s="35"/>
      <c r="X11" s="35"/>
      <c r="Y11" s="35"/>
      <c r="Z11" s="35"/>
      <c r="AB11" s="48">
        <v>2015</v>
      </c>
      <c r="AC11" s="49"/>
      <c r="AD11" s="49"/>
      <c r="AE11" s="35"/>
      <c r="AF11" s="35"/>
      <c r="AG11" s="35"/>
      <c r="AH11" s="35"/>
      <c r="AI11" s="49"/>
      <c r="AK11" s="46">
        <v>2016</v>
      </c>
      <c r="AL11" s="57"/>
      <c r="AM11" s="57"/>
      <c r="AN11" s="126" t="e">
        <f t="shared" si="0"/>
        <v>#DIV/0!</v>
      </c>
      <c r="AP11" s="25">
        <v>2016</v>
      </c>
      <c r="AQ11" s="57"/>
      <c r="AR11" s="57"/>
      <c r="AS11" s="26"/>
      <c r="AU11" s="25">
        <v>2016</v>
      </c>
      <c r="AV11" s="57"/>
      <c r="AW11" s="57"/>
      <c r="AX11" s="26"/>
      <c r="AY11" s="57"/>
      <c r="BA11" s="25">
        <v>2015</v>
      </c>
      <c r="BB11" s="26"/>
      <c r="BC11" s="26"/>
      <c r="BD11" s="26"/>
      <c r="BE11" s="26"/>
      <c r="BF11" s="26"/>
      <c r="BG11" s="26"/>
      <c r="BI11" s="25">
        <v>2016</v>
      </c>
      <c r="BJ11" s="57"/>
      <c r="BK11" s="57"/>
      <c r="BL11" s="26"/>
      <c r="BM11" s="57"/>
      <c r="BN11" s="125">
        <f t="shared" si="1"/>
        <v>0</v>
      </c>
    </row>
    <row r="12" spans="1:66">
      <c r="A12" s="46">
        <v>2016</v>
      </c>
      <c r="B12" s="57"/>
      <c r="C12" s="26"/>
      <c r="D12" s="57"/>
      <c r="E12" s="26"/>
      <c r="F12" s="26"/>
      <c r="G12" s="26"/>
      <c r="I12" s="25">
        <v>2017</v>
      </c>
      <c r="J12" s="26"/>
      <c r="K12" s="26"/>
      <c r="L12" s="26"/>
      <c r="M12" s="26"/>
      <c r="O12" s="46">
        <v>2017</v>
      </c>
      <c r="P12" s="26"/>
      <c r="R12" s="48">
        <v>2017</v>
      </c>
      <c r="S12" s="35"/>
      <c r="T12" s="35"/>
      <c r="U12" s="35"/>
      <c r="V12" s="35"/>
      <c r="W12" s="35"/>
      <c r="X12" s="35"/>
      <c r="Y12" s="35"/>
      <c r="Z12" s="35"/>
      <c r="AB12" s="48">
        <v>2016</v>
      </c>
      <c r="AC12" s="49"/>
      <c r="AD12" s="49"/>
      <c r="AE12" s="35"/>
      <c r="AF12" s="35"/>
      <c r="AG12" s="35"/>
      <c r="AH12" s="35"/>
      <c r="AI12" s="49"/>
      <c r="AK12" s="46">
        <v>2017</v>
      </c>
      <c r="AL12" s="26"/>
      <c r="AM12" s="26"/>
      <c r="AN12" s="126" t="e">
        <f t="shared" si="0"/>
        <v>#DIV/0!</v>
      </c>
      <c r="AP12" s="25">
        <v>2017</v>
      </c>
      <c r="AQ12" s="26"/>
      <c r="AR12" s="26"/>
      <c r="AS12" s="26"/>
      <c r="AU12" s="25">
        <v>2017</v>
      </c>
      <c r="AV12" s="57"/>
      <c r="AW12" s="57"/>
      <c r="AX12" s="26"/>
      <c r="AY12" s="57"/>
      <c r="BA12" s="25">
        <v>2016</v>
      </c>
      <c r="BB12" s="26"/>
      <c r="BC12" s="26"/>
      <c r="BD12" s="26"/>
      <c r="BE12" s="26"/>
      <c r="BF12" s="26"/>
      <c r="BG12" s="26"/>
      <c r="BI12" s="25">
        <v>2017</v>
      </c>
      <c r="BJ12" s="26"/>
      <c r="BK12" s="26"/>
      <c r="BL12" s="26"/>
      <c r="BM12" s="26"/>
      <c r="BN12" s="125">
        <f t="shared" si="1"/>
        <v>0</v>
      </c>
    </row>
    <row r="13" spans="1:66">
      <c r="A13" s="46">
        <v>2017</v>
      </c>
      <c r="B13" s="26"/>
      <c r="C13" s="26"/>
      <c r="D13" s="26"/>
      <c r="E13" s="26"/>
      <c r="F13" s="26"/>
      <c r="G13" s="26"/>
      <c r="I13" t="s">
        <v>318</v>
      </c>
      <c r="O13" t="s">
        <v>318</v>
      </c>
      <c r="R13" t="s">
        <v>314</v>
      </c>
      <c r="AB13" s="48">
        <v>2017</v>
      </c>
      <c r="AC13" s="35"/>
      <c r="AD13" s="35"/>
      <c r="AE13" s="35"/>
      <c r="AF13" s="35"/>
      <c r="AG13" s="35"/>
      <c r="AH13" s="35"/>
      <c r="AI13" s="35"/>
      <c r="AK13" t="s">
        <v>334</v>
      </c>
      <c r="AP13" t="s">
        <v>318</v>
      </c>
      <c r="AU13" t="s">
        <v>318</v>
      </c>
      <c r="BA13" s="25">
        <v>2017</v>
      </c>
      <c r="BB13" s="26"/>
      <c r="BC13" s="26"/>
      <c r="BD13" s="26"/>
      <c r="BE13" s="26"/>
      <c r="BF13" s="26"/>
      <c r="BG13" s="26"/>
      <c r="BI13" t="s">
        <v>318</v>
      </c>
    </row>
    <row r="14" spans="1:66">
      <c r="A14" t="s">
        <v>314</v>
      </c>
      <c r="AB14" t="s">
        <v>334</v>
      </c>
      <c r="BA14" t="s">
        <v>318</v>
      </c>
    </row>
  </sheetData>
  <sheetProtection password="D211" sheet="1" objects="1" scenarios="1"/>
  <mergeCells count="25">
    <mergeCell ref="AC2:AC3"/>
    <mergeCell ref="BB2:BC2"/>
    <mergeCell ref="BD2:BE2"/>
    <mergeCell ref="BF2:BG2"/>
    <mergeCell ref="AD2:AD3"/>
    <mergeCell ref="AE2:AF2"/>
    <mergeCell ref="AG2:AG3"/>
    <mergeCell ref="AH2:AH3"/>
    <mergeCell ref="AI2:AI3"/>
    <mergeCell ref="BA2:BA3"/>
    <mergeCell ref="A2:A3"/>
    <mergeCell ref="B2:C2"/>
    <mergeCell ref="D2:E2"/>
    <mergeCell ref="F2:G2"/>
    <mergeCell ref="AB2:AB3"/>
    <mergeCell ref="AK1:AN1"/>
    <mergeCell ref="AP1:AS1"/>
    <mergeCell ref="AU1:AY1"/>
    <mergeCell ref="BA1:BG1"/>
    <mergeCell ref="BI1:BN1"/>
    <mergeCell ref="A1:G1"/>
    <mergeCell ref="I1:M1"/>
    <mergeCell ref="O1:P1"/>
    <mergeCell ref="R1:Z1"/>
    <mergeCell ref="AB1:AI1"/>
  </mergeCells>
  <pageMargins left="0.7" right="0.7" top="0.75" bottom="0.75" header="0.3" footer="0.3"/>
  <pageSetup paperSize="9" orientation="landscape" r:id="rId1"/>
  <ignoredErrors>
    <ignoredError sqref="BN3:BN12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V14"/>
  <sheetViews>
    <sheetView topLeftCell="AQ1" zoomScale="95" zoomScaleNormal="95" workbookViewId="0">
      <selection activeCell="BB7" sqref="BB7"/>
    </sheetView>
  </sheetViews>
  <sheetFormatPr defaultRowHeight="15"/>
  <cols>
    <col min="2" max="2" width="34" customWidth="1"/>
    <col min="3" max="3" width="30.5703125" customWidth="1"/>
    <col min="4" max="4" width="28.140625" customWidth="1"/>
    <col min="6" max="6" width="23.5703125" customWidth="1"/>
    <col min="7" max="7" width="18" customWidth="1"/>
    <col min="8" max="8" width="19" customWidth="1"/>
    <col min="9" max="9" width="15.28515625" customWidth="1"/>
    <col min="10" max="10" width="14.140625" customWidth="1"/>
    <col min="11" max="11" width="17.140625" customWidth="1"/>
    <col min="14" max="14" width="19.5703125" customWidth="1"/>
    <col min="15" max="15" width="19.5703125" hidden="1" customWidth="1"/>
    <col min="16" max="16" width="15.28515625" customWidth="1"/>
    <col min="17" max="17" width="15.85546875" customWidth="1"/>
    <col min="18" max="18" width="19.42578125" customWidth="1"/>
    <col min="19" max="19" width="19.42578125" hidden="1" customWidth="1"/>
    <col min="20" max="20" width="15.5703125" customWidth="1"/>
    <col min="21" max="21" width="15.140625" customWidth="1"/>
    <col min="24" max="24" width="32.28515625" customWidth="1"/>
    <col min="25" max="25" width="25.7109375" customWidth="1"/>
    <col min="26" max="26" width="26.85546875" customWidth="1"/>
    <col min="28" max="28" width="13.28515625" customWidth="1"/>
    <col min="29" max="29" width="49.140625" customWidth="1"/>
    <col min="32" max="32" width="13.85546875" customWidth="1"/>
    <col min="33" max="33" width="17" customWidth="1"/>
    <col min="34" max="34" width="16" customWidth="1"/>
    <col min="35" max="35" width="11.28515625" customWidth="1"/>
    <col min="36" max="36" width="23.85546875" customWidth="1"/>
    <col min="37" max="37" width="15.140625" customWidth="1"/>
    <col min="38" max="38" width="18" customWidth="1"/>
    <col min="41" max="41" width="18.140625" customWidth="1"/>
    <col min="42" max="42" width="15.85546875" customWidth="1"/>
    <col min="43" max="43" width="16.42578125" customWidth="1"/>
    <col min="44" max="44" width="16.85546875" customWidth="1"/>
    <col min="45" max="45" width="18" customWidth="1"/>
    <col min="47" max="47" width="11.28515625" customWidth="1"/>
    <col min="48" max="48" width="52.28515625" customWidth="1"/>
  </cols>
  <sheetData>
    <row r="1" spans="1:48">
      <c r="A1" s="205" t="s">
        <v>363</v>
      </c>
      <c r="B1" s="205"/>
      <c r="C1" s="205"/>
      <c r="D1" s="205"/>
      <c r="F1" s="212" t="s">
        <v>497</v>
      </c>
      <c r="G1" s="212"/>
      <c r="H1" s="212"/>
      <c r="I1" s="212"/>
      <c r="J1" s="212"/>
      <c r="K1" s="212"/>
      <c r="M1" s="261" t="s">
        <v>369</v>
      </c>
      <c r="N1" s="261"/>
      <c r="O1" s="261"/>
      <c r="P1" s="261"/>
      <c r="Q1" s="261"/>
      <c r="R1" s="261"/>
      <c r="S1" s="261"/>
      <c r="T1" s="261"/>
      <c r="U1" s="261"/>
      <c r="W1" s="205" t="s">
        <v>375</v>
      </c>
      <c r="X1" s="205"/>
      <c r="Y1" s="205"/>
      <c r="Z1" s="205"/>
      <c r="AB1" s="205" t="s">
        <v>378</v>
      </c>
      <c r="AC1" s="205"/>
      <c r="AE1" s="205" t="s">
        <v>380</v>
      </c>
      <c r="AF1" s="205"/>
      <c r="AG1" s="205"/>
      <c r="AH1" s="205"/>
      <c r="AI1" s="205"/>
      <c r="AJ1" s="205"/>
      <c r="AK1" s="205"/>
      <c r="AL1" s="205"/>
      <c r="AN1" s="205" t="s">
        <v>389</v>
      </c>
      <c r="AO1" s="205"/>
      <c r="AP1" s="205"/>
      <c r="AQ1" s="205"/>
      <c r="AR1" s="205"/>
      <c r="AS1" s="205"/>
      <c r="AU1" s="212" t="s">
        <v>498</v>
      </c>
      <c r="AV1" s="212"/>
    </row>
    <row r="2" spans="1:48" ht="45">
      <c r="A2" s="77" t="s">
        <v>51</v>
      </c>
      <c r="B2" s="87" t="s">
        <v>364</v>
      </c>
      <c r="C2" s="87" t="s">
        <v>365</v>
      </c>
      <c r="D2" s="87" t="s">
        <v>366</v>
      </c>
      <c r="F2" s="259" t="s">
        <v>51</v>
      </c>
      <c r="G2" s="88" t="s">
        <v>359</v>
      </c>
      <c r="H2" s="88" t="s">
        <v>367</v>
      </c>
      <c r="I2" s="88" t="s">
        <v>361</v>
      </c>
      <c r="J2" s="88" t="s">
        <v>368</v>
      </c>
      <c r="K2" s="88" t="s">
        <v>48</v>
      </c>
      <c r="M2" s="260" t="s">
        <v>51</v>
      </c>
      <c r="N2" s="106" t="s">
        <v>370</v>
      </c>
      <c r="O2" s="106"/>
      <c r="P2" s="259" t="s">
        <v>371</v>
      </c>
      <c r="Q2" s="259"/>
      <c r="R2" s="106" t="s">
        <v>372</v>
      </c>
      <c r="S2" s="106"/>
      <c r="T2" s="259" t="s">
        <v>373</v>
      </c>
      <c r="U2" s="259"/>
      <c r="W2" s="243" t="s">
        <v>51</v>
      </c>
      <c r="X2" s="87" t="s">
        <v>376</v>
      </c>
      <c r="Y2" s="262" t="s">
        <v>377</v>
      </c>
      <c r="Z2" s="262"/>
      <c r="AB2" s="77" t="s">
        <v>51</v>
      </c>
      <c r="AC2" s="87" t="s">
        <v>379</v>
      </c>
      <c r="AE2" s="263" t="s">
        <v>51</v>
      </c>
      <c r="AF2" s="89" t="s">
        <v>381</v>
      </c>
      <c r="AG2" s="89" t="s">
        <v>382</v>
      </c>
      <c r="AH2" s="89" t="s">
        <v>383</v>
      </c>
      <c r="AI2" s="89" t="s">
        <v>384</v>
      </c>
      <c r="AJ2" s="89" t="s">
        <v>385</v>
      </c>
      <c r="AK2" s="89" t="s">
        <v>386</v>
      </c>
      <c r="AL2" s="89" t="s">
        <v>387</v>
      </c>
      <c r="AN2" s="259" t="s">
        <v>51</v>
      </c>
      <c r="AO2" s="88" t="s">
        <v>390</v>
      </c>
      <c r="AP2" s="259" t="s">
        <v>391</v>
      </c>
      <c r="AQ2" s="259"/>
      <c r="AR2" s="259" t="s">
        <v>392</v>
      </c>
      <c r="AS2" s="259"/>
      <c r="AU2" s="77" t="s">
        <v>51</v>
      </c>
      <c r="AV2" s="87" t="s">
        <v>393</v>
      </c>
    </row>
    <row r="3" spans="1:48">
      <c r="A3" s="23">
        <v>2008</v>
      </c>
      <c r="B3" s="24">
        <v>118</v>
      </c>
      <c r="C3" s="24">
        <v>163</v>
      </c>
      <c r="D3" s="140">
        <f>B3+C3</f>
        <v>281</v>
      </c>
      <c r="F3" s="259"/>
      <c r="G3" s="88" t="s">
        <v>121</v>
      </c>
      <c r="H3" s="88" t="s">
        <v>121</v>
      </c>
      <c r="I3" s="88" t="s">
        <v>121</v>
      </c>
      <c r="J3" s="88" t="s">
        <v>121</v>
      </c>
      <c r="K3" s="88" t="s">
        <v>121</v>
      </c>
      <c r="M3" s="260"/>
      <c r="N3" s="106" t="s">
        <v>2</v>
      </c>
      <c r="O3" s="106"/>
      <c r="P3" s="106" t="s">
        <v>2</v>
      </c>
      <c r="Q3" s="106" t="s">
        <v>5</v>
      </c>
      <c r="R3" s="106" t="s">
        <v>2</v>
      </c>
      <c r="S3" s="106"/>
      <c r="T3" s="106" t="s">
        <v>2</v>
      </c>
      <c r="U3" s="106" t="s">
        <v>5</v>
      </c>
      <c r="W3" s="243"/>
      <c r="X3" s="77" t="s">
        <v>2</v>
      </c>
      <c r="Y3" s="77" t="s">
        <v>2</v>
      </c>
      <c r="Z3" s="77" t="s">
        <v>5</v>
      </c>
      <c r="AB3" s="23">
        <v>2008</v>
      </c>
      <c r="AC3" s="24">
        <v>0</v>
      </c>
      <c r="AE3" s="263"/>
      <c r="AF3" s="89" t="s">
        <v>388</v>
      </c>
      <c r="AG3" s="89" t="s">
        <v>388</v>
      </c>
      <c r="AH3" s="89" t="s">
        <v>388</v>
      </c>
      <c r="AI3" s="89" t="s">
        <v>388</v>
      </c>
      <c r="AJ3" s="89" t="s">
        <v>388</v>
      </c>
      <c r="AK3" s="89" t="s">
        <v>388</v>
      </c>
      <c r="AL3" s="89" t="s">
        <v>388</v>
      </c>
      <c r="AN3" s="259"/>
      <c r="AO3" s="88" t="s">
        <v>2</v>
      </c>
      <c r="AP3" s="88" t="s">
        <v>2</v>
      </c>
      <c r="AQ3" s="88" t="s">
        <v>5</v>
      </c>
      <c r="AR3" s="88" t="s">
        <v>2</v>
      </c>
      <c r="AS3" s="88" t="s">
        <v>5</v>
      </c>
      <c r="AU3" s="23">
        <v>2008</v>
      </c>
      <c r="AV3" s="201">
        <v>0</v>
      </c>
    </row>
    <row r="4" spans="1:48" ht="15.75">
      <c r="A4" s="23">
        <v>2009</v>
      </c>
      <c r="B4" s="24">
        <v>111</v>
      </c>
      <c r="C4" s="24">
        <v>164</v>
      </c>
      <c r="D4" s="140">
        <f t="shared" ref="D4:D12" si="0">B4+C4</f>
        <v>275</v>
      </c>
      <c r="F4" s="38">
        <v>2008</v>
      </c>
      <c r="G4" s="39">
        <v>0</v>
      </c>
      <c r="H4" s="39">
        <v>0</v>
      </c>
      <c r="I4" s="39">
        <v>0</v>
      </c>
      <c r="J4" s="39">
        <v>0</v>
      </c>
      <c r="K4" s="141">
        <f>SUM(G4:J4)</f>
        <v>0</v>
      </c>
      <c r="M4" s="193">
        <v>2008</v>
      </c>
      <c r="N4" s="60">
        <v>19</v>
      </c>
      <c r="O4" s="60"/>
      <c r="P4" s="60">
        <v>2</v>
      </c>
      <c r="Q4" s="194">
        <f t="shared" ref="Q4:Q13" si="1">P4/N4</f>
        <v>0.10526315789473684</v>
      </c>
      <c r="R4" s="60">
        <v>5</v>
      </c>
      <c r="S4" s="60"/>
      <c r="T4" s="39" t="s">
        <v>674</v>
      </c>
      <c r="U4" s="194" t="e">
        <f>T4/R4</f>
        <v>#VALUE!</v>
      </c>
      <c r="W4" s="23">
        <v>2008</v>
      </c>
      <c r="X4" s="24">
        <v>163</v>
      </c>
      <c r="Y4" s="24">
        <v>0</v>
      </c>
      <c r="Z4" s="142">
        <f>Y4/X4</f>
        <v>0</v>
      </c>
      <c r="AB4" s="23">
        <v>2009</v>
      </c>
      <c r="AC4" s="24">
        <v>0</v>
      </c>
      <c r="AE4" s="40">
        <v>2008</v>
      </c>
      <c r="AF4" s="200">
        <v>0</v>
      </c>
      <c r="AG4" s="41">
        <v>0</v>
      </c>
      <c r="AH4" s="41">
        <v>0</v>
      </c>
      <c r="AI4" s="41">
        <v>171</v>
      </c>
      <c r="AJ4" s="41">
        <v>850</v>
      </c>
      <c r="AK4" s="41">
        <v>460</v>
      </c>
      <c r="AL4" s="41">
        <v>45</v>
      </c>
      <c r="AN4" s="38">
        <v>2008</v>
      </c>
      <c r="AO4" s="39" t="s">
        <v>673</v>
      </c>
      <c r="AP4" s="39" t="s">
        <v>673</v>
      </c>
      <c r="AQ4" s="143" t="e">
        <f>AP4/AO4</f>
        <v>#VALUE!</v>
      </c>
      <c r="AR4" s="39" t="s">
        <v>673</v>
      </c>
      <c r="AS4" s="143" t="e">
        <f>AR4/AO4</f>
        <v>#VALUE!</v>
      </c>
      <c r="AU4" s="23">
        <v>2009</v>
      </c>
      <c r="AV4" s="24">
        <v>0</v>
      </c>
    </row>
    <row r="5" spans="1:48" ht="15.75">
      <c r="A5" s="23">
        <v>2010</v>
      </c>
      <c r="B5" s="24">
        <v>107</v>
      </c>
      <c r="C5" s="24">
        <v>167</v>
      </c>
      <c r="D5" s="140">
        <f t="shared" si="0"/>
        <v>274</v>
      </c>
      <c r="F5" s="38">
        <v>2009</v>
      </c>
      <c r="G5" s="39">
        <v>0</v>
      </c>
      <c r="H5" s="39">
        <v>0</v>
      </c>
      <c r="I5" s="39">
        <v>0</v>
      </c>
      <c r="J5" s="39">
        <v>0</v>
      </c>
      <c r="K5" s="141">
        <f t="shared" ref="K5:K13" si="2">SUM(G5:J5)</f>
        <v>0</v>
      </c>
      <c r="M5" s="193">
        <v>2009</v>
      </c>
      <c r="N5" s="60">
        <v>37</v>
      </c>
      <c r="O5" s="60"/>
      <c r="P5" s="60">
        <v>3</v>
      </c>
      <c r="Q5" s="194">
        <f t="shared" si="1"/>
        <v>8.1081081081081086E-2</v>
      </c>
      <c r="R5" s="60">
        <v>9</v>
      </c>
      <c r="S5" s="60"/>
      <c r="T5" s="60"/>
      <c r="U5" s="194">
        <f t="shared" ref="U5:U13" si="3">T5/R5</f>
        <v>0</v>
      </c>
      <c r="W5" s="23">
        <v>2009</v>
      </c>
      <c r="X5" s="24">
        <v>163</v>
      </c>
      <c r="Y5" s="24">
        <v>0</v>
      </c>
      <c r="Z5" s="142">
        <f t="shared" ref="Z5:Z13" si="4">Y5/X5</f>
        <v>0</v>
      </c>
      <c r="AB5" s="23">
        <v>2010</v>
      </c>
      <c r="AC5" s="24">
        <v>0</v>
      </c>
      <c r="AE5" s="40">
        <v>2009</v>
      </c>
      <c r="AF5" s="41">
        <v>0</v>
      </c>
      <c r="AG5" s="41">
        <v>0</v>
      </c>
      <c r="AH5" s="41">
        <v>0</v>
      </c>
      <c r="AI5" s="41">
        <v>195</v>
      </c>
      <c r="AJ5" s="41">
        <v>845</v>
      </c>
      <c r="AK5" s="41">
        <v>456</v>
      </c>
      <c r="AL5" s="41">
        <v>41</v>
      </c>
      <c r="AN5" s="38">
        <v>2009</v>
      </c>
      <c r="AO5" s="39" t="s">
        <v>673</v>
      </c>
      <c r="AP5" s="39" t="s">
        <v>673</v>
      </c>
      <c r="AQ5" s="143" t="e">
        <f t="shared" ref="AQ5:AQ13" si="5">AP5/AO5</f>
        <v>#VALUE!</v>
      </c>
      <c r="AR5" s="39" t="s">
        <v>673</v>
      </c>
      <c r="AS5" s="143" t="e">
        <f t="shared" ref="AS5:AS13" si="6">AR5/AO5</f>
        <v>#VALUE!</v>
      </c>
      <c r="AU5" s="23">
        <v>2010</v>
      </c>
      <c r="AV5" s="24">
        <v>0</v>
      </c>
    </row>
    <row r="6" spans="1:48" ht="15.75">
      <c r="A6" s="23">
        <v>2011</v>
      </c>
      <c r="B6" s="24">
        <v>102</v>
      </c>
      <c r="C6" s="24">
        <v>165</v>
      </c>
      <c r="D6" s="140">
        <f t="shared" si="0"/>
        <v>267</v>
      </c>
      <c r="F6" s="38">
        <v>2010</v>
      </c>
      <c r="G6" s="39">
        <v>0</v>
      </c>
      <c r="H6" s="39">
        <v>0</v>
      </c>
      <c r="I6" s="39">
        <v>0</v>
      </c>
      <c r="J6" s="39">
        <v>0</v>
      </c>
      <c r="K6" s="141">
        <f t="shared" si="2"/>
        <v>0</v>
      </c>
      <c r="M6" s="193">
        <v>2010</v>
      </c>
      <c r="N6" s="60">
        <v>22</v>
      </c>
      <c r="O6" s="60"/>
      <c r="P6" s="60">
        <v>0</v>
      </c>
      <c r="Q6" s="194">
        <f t="shared" si="1"/>
        <v>0</v>
      </c>
      <c r="R6" s="60">
        <v>8</v>
      </c>
      <c r="S6" s="60"/>
      <c r="T6" s="60">
        <v>0</v>
      </c>
      <c r="U6" s="194">
        <f t="shared" si="3"/>
        <v>0</v>
      </c>
      <c r="W6" s="23">
        <v>2010</v>
      </c>
      <c r="X6" s="24">
        <v>167</v>
      </c>
      <c r="Y6" s="24">
        <v>0</v>
      </c>
      <c r="Z6" s="142">
        <f t="shared" si="4"/>
        <v>0</v>
      </c>
      <c r="AB6" s="23">
        <v>2011</v>
      </c>
      <c r="AC6" s="24">
        <v>0</v>
      </c>
      <c r="AE6" s="40">
        <v>2010</v>
      </c>
      <c r="AF6" s="41">
        <v>0</v>
      </c>
      <c r="AG6" s="41">
        <v>0</v>
      </c>
      <c r="AH6" s="41">
        <v>0</v>
      </c>
      <c r="AI6" s="41">
        <v>199</v>
      </c>
      <c r="AJ6" s="41">
        <v>834</v>
      </c>
      <c r="AK6" s="41">
        <v>467</v>
      </c>
      <c r="AL6" s="41">
        <v>43</v>
      </c>
      <c r="AN6" s="38">
        <v>2010</v>
      </c>
      <c r="AO6" s="39" t="s">
        <v>673</v>
      </c>
      <c r="AP6" s="39" t="s">
        <v>673</v>
      </c>
      <c r="AQ6" s="143" t="e">
        <f t="shared" si="5"/>
        <v>#VALUE!</v>
      </c>
      <c r="AR6" s="39" t="s">
        <v>673</v>
      </c>
      <c r="AS6" s="143" t="e">
        <f t="shared" si="6"/>
        <v>#VALUE!</v>
      </c>
      <c r="AU6" s="23">
        <v>2011</v>
      </c>
      <c r="AV6" s="24">
        <v>0</v>
      </c>
    </row>
    <row r="7" spans="1:48" ht="15.75">
      <c r="A7" s="23">
        <v>2012</v>
      </c>
      <c r="B7" s="24"/>
      <c r="C7" s="24"/>
      <c r="D7" s="140">
        <f t="shared" si="0"/>
        <v>0</v>
      </c>
      <c r="F7" s="38">
        <v>2011</v>
      </c>
      <c r="G7" s="39">
        <v>0</v>
      </c>
      <c r="H7" s="39">
        <v>0</v>
      </c>
      <c r="I7" s="39">
        <v>0</v>
      </c>
      <c r="J7" s="39">
        <v>0</v>
      </c>
      <c r="K7" s="141">
        <f t="shared" si="2"/>
        <v>0</v>
      </c>
      <c r="M7" s="193">
        <v>2011</v>
      </c>
      <c r="N7" s="60">
        <v>31</v>
      </c>
      <c r="O7" s="60"/>
      <c r="P7" s="60">
        <v>2</v>
      </c>
      <c r="Q7" s="194">
        <f t="shared" si="1"/>
        <v>6.4516129032258063E-2</v>
      </c>
      <c r="R7" s="60">
        <v>13</v>
      </c>
      <c r="S7" s="60"/>
      <c r="T7" s="60"/>
      <c r="U7" s="194">
        <f t="shared" si="3"/>
        <v>0</v>
      </c>
      <c r="W7" s="23">
        <v>2011</v>
      </c>
      <c r="X7" s="24">
        <v>166</v>
      </c>
      <c r="Y7" s="24">
        <v>0</v>
      </c>
      <c r="Z7" s="142">
        <f t="shared" si="4"/>
        <v>0</v>
      </c>
      <c r="AB7" s="23">
        <v>2012</v>
      </c>
      <c r="AC7" s="24"/>
      <c r="AE7" s="40">
        <v>2011</v>
      </c>
      <c r="AF7" s="41">
        <v>0</v>
      </c>
      <c r="AG7" s="41">
        <v>0</v>
      </c>
      <c r="AH7" s="41">
        <v>0</v>
      </c>
      <c r="AI7" s="41">
        <v>189</v>
      </c>
      <c r="AJ7" s="41">
        <v>876</v>
      </c>
      <c r="AK7" s="41">
        <v>466</v>
      </c>
      <c r="AL7" s="41">
        <v>43</v>
      </c>
      <c r="AN7" s="38">
        <v>2011</v>
      </c>
      <c r="AO7" s="39" t="s">
        <v>673</v>
      </c>
      <c r="AP7" s="39" t="s">
        <v>673</v>
      </c>
      <c r="AQ7" s="143" t="e">
        <f t="shared" si="5"/>
        <v>#VALUE!</v>
      </c>
      <c r="AR7" s="39" t="s">
        <v>673</v>
      </c>
      <c r="AS7" s="143" t="e">
        <f t="shared" si="6"/>
        <v>#VALUE!</v>
      </c>
      <c r="AU7" s="23">
        <v>2012</v>
      </c>
      <c r="AV7" s="24"/>
    </row>
    <row r="8" spans="1:48" ht="15.75">
      <c r="A8" s="23">
        <v>2013</v>
      </c>
      <c r="B8" s="24"/>
      <c r="C8" s="24"/>
      <c r="D8" s="140">
        <f t="shared" si="0"/>
        <v>0</v>
      </c>
      <c r="F8" s="38">
        <v>2012</v>
      </c>
      <c r="G8" s="39"/>
      <c r="H8" s="39"/>
      <c r="I8" s="39"/>
      <c r="J8" s="39"/>
      <c r="K8" s="141">
        <f t="shared" si="2"/>
        <v>0</v>
      </c>
      <c r="M8" s="193">
        <v>2012</v>
      </c>
      <c r="N8" s="60"/>
      <c r="O8" s="60"/>
      <c r="P8" s="60"/>
      <c r="Q8" s="194" t="e">
        <f t="shared" si="1"/>
        <v>#DIV/0!</v>
      </c>
      <c r="R8" s="60"/>
      <c r="S8" s="60"/>
      <c r="T8" s="60"/>
      <c r="U8" s="194" t="e">
        <f t="shared" si="3"/>
        <v>#DIV/0!</v>
      </c>
      <c r="W8" s="23">
        <v>2012</v>
      </c>
      <c r="X8" s="24"/>
      <c r="Y8" s="24"/>
      <c r="Z8" s="142" t="e">
        <f t="shared" si="4"/>
        <v>#DIV/0!</v>
      </c>
      <c r="AB8" s="23">
        <v>2013</v>
      </c>
      <c r="AC8" s="24"/>
      <c r="AE8" s="40">
        <v>2012</v>
      </c>
      <c r="AF8" s="41"/>
      <c r="AG8" s="41"/>
      <c r="AH8" s="41"/>
      <c r="AI8" s="41"/>
      <c r="AJ8" s="41"/>
      <c r="AK8" s="41"/>
      <c r="AL8" s="41"/>
      <c r="AN8" s="38">
        <v>2012</v>
      </c>
      <c r="AO8" s="39"/>
      <c r="AP8" s="39"/>
      <c r="AQ8" s="143" t="e">
        <f t="shared" si="5"/>
        <v>#DIV/0!</v>
      </c>
      <c r="AR8" s="39"/>
      <c r="AS8" s="143" t="e">
        <f t="shared" si="6"/>
        <v>#DIV/0!</v>
      </c>
      <c r="AU8" s="23">
        <v>2013</v>
      </c>
      <c r="AV8" s="24"/>
    </row>
    <row r="9" spans="1:48" ht="15.75">
      <c r="A9" s="23">
        <v>2014</v>
      </c>
      <c r="B9" s="24"/>
      <c r="C9" s="24"/>
      <c r="D9" s="140">
        <f t="shared" si="0"/>
        <v>0</v>
      </c>
      <c r="F9" s="38">
        <v>2013</v>
      </c>
      <c r="G9" s="39"/>
      <c r="H9" s="39"/>
      <c r="I9" s="39"/>
      <c r="J9" s="39"/>
      <c r="K9" s="141">
        <f t="shared" si="2"/>
        <v>0</v>
      </c>
      <c r="M9" s="193">
        <v>2013</v>
      </c>
      <c r="N9" s="60"/>
      <c r="O9" s="60"/>
      <c r="P9" s="60"/>
      <c r="Q9" s="194" t="e">
        <f t="shared" si="1"/>
        <v>#DIV/0!</v>
      </c>
      <c r="R9" s="60"/>
      <c r="S9" s="60"/>
      <c r="T9" s="60"/>
      <c r="U9" s="194" t="e">
        <f t="shared" si="3"/>
        <v>#DIV/0!</v>
      </c>
      <c r="W9" s="23">
        <v>2013</v>
      </c>
      <c r="X9" s="24"/>
      <c r="Y9" s="24"/>
      <c r="Z9" s="142" t="e">
        <f t="shared" si="4"/>
        <v>#DIV/0!</v>
      </c>
      <c r="AB9" s="23">
        <v>2014</v>
      </c>
      <c r="AC9" s="24"/>
      <c r="AE9" s="40">
        <v>2013</v>
      </c>
      <c r="AF9" s="41"/>
      <c r="AG9" s="41"/>
      <c r="AH9" s="41"/>
      <c r="AI9" s="41"/>
      <c r="AJ9" s="41"/>
      <c r="AK9" s="41"/>
      <c r="AL9" s="41"/>
      <c r="AN9" s="38">
        <v>2013</v>
      </c>
      <c r="AO9" s="39"/>
      <c r="AP9" s="39"/>
      <c r="AQ9" s="143" t="e">
        <f t="shared" si="5"/>
        <v>#DIV/0!</v>
      </c>
      <c r="AR9" s="39"/>
      <c r="AS9" s="143" t="e">
        <f t="shared" si="6"/>
        <v>#DIV/0!</v>
      </c>
      <c r="AU9" s="23">
        <v>2014</v>
      </c>
      <c r="AV9" s="24"/>
    </row>
    <row r="10" spans="1:48" ht="15.75">
      <c r="A10" s="23">
        <v>2015</v>
      </c>
      <c r="B10" s="24"/>
      <c r="C10" s="24"/>
      <c r="D10" s="140">
        <f t="shared" si="0"/>
        <v>0</v>
      </c>
      <c r="F10" s="38">
        <v>2014</v>
      </c>
      <c r="G10" s="39"/>
      <c r="H10" s="39"/>
      <c r="I10" s="39"/>
      <c r="J10" s="39"/>
      <c r="K10" s="141">
        <f t="shared" si="2"/>
        <v>0</v>
      </c>
      <c r="M10" s="193">
        <v>2014</v>
      </c>
      <c r="N10" s="60"/>
      <c r="O10" s="60"/>
      <c r="P10" s="60"/>
      <c r="Q10" s="194" t="e">
        <f t="shared" si="1"/>
        <v>#DIV/0!</v>
      </c>
      <c r="R10" s="60"/>
      <c r="S10" s="60"/>
      <c r="T10" s="60"/>
      <c r="U10" s="194" t="e">
        <f t="shared" si="3"/>
        <v>#DIV/0!</v>
      </c>
      <c r="W10" s="23">
        <v>2014</v>
      </c>
      <c r="X10" s="24"/>
      <c r="Y10" s="24"/>
      <c r="Z10" s="142" t="e">
        <f t="shared" si="4"/>
        <v>#DIV/0!</v>
      </c>
      <c r="AB10" s="23">
        <v>2015</v>
      </c>
      <c r="AC10" s="24"/>
      <c r="AE10" s="40">
        <v>2014</v>
      </c>
      <c r="AF10" s="41"/>
      <c r="AG10" s="41"/>
      <c r="AH10" s="41"/>
      <c r="AI10" s="41"/>
      <c r="AJ10" s="41"/>
      <c r="AK10" s="41"/>
      <c r="AL10" s="41"/>
      <c r="AN10" s="38">
        <v>2014</v>
      </c>
      <c r="AO10" s="39"/>
      <c r="AP10" s="39"/>
      <c r="AQ10" s="143" t="e">
        <f t="shared" si="5"/>
        <v>#DIV/0!</v>
      </c>
      <c r="AR10" s="39"/>
      <c r="AS10" s="143" t="e">
        <f t="shared" si="6"/>
        <v>#DIV/0!</v>
      </c>
      <c r="AU10" s="23">
        <v>2015</v>
      </c>
      <c r="AV10" s="24"/>
    </row>
    <row r="11" spans="1:48" ht="15.75">
      <c r="A11" s="23">
        <v>2016</v>
      </c>
      <c r="B11" s="24"/>
      <c r="C11" s="24"/>
      <c r="D11" s="140">
        <f t="shared" si="0"/>
        <v>0</v>
      </c>
      <c r="F11" s="38">
        <v>2015</v>
      </c>
      <c r="G11" s="39"/>
      <c r="H11" s="39"/>
      <c r="I11" s="39"/>
      <c r="J11" s="39"/>
      <c r="K11" s="141">
        <f t="shared" si="2"/>
        <v>0</v>
      </c>
      <c r="M11" s="193">
        <v>2015</v>
      </c>
      <c r="N11" s="60"/>
      <c r="O11" s="60"/>
      <c r="P11" s="60"/>
      <c r="Q11" s="194" t="e">
        <f t="shared" si="1"/>
        <v>#DIV/0!</v>
      </c>
      <c r="R11" s="60"/>
      <c r="S11" s="60"/>
      <c r="T11" s="60"/>
      <c r="U11" s="194" t="e">
        <f t="shared" si="3"/>
        <v>#DIV/0!</v>
      </c>
      <c r="W11" s="23">
        <v>2015</v>
      </c>
      <c r="X11" s="24"/>
      <c r="Y11" s="24"/>
      <c r="Z11" s="142" t="e">
        <f t="shared" si="4"/>
        <v>#DIV/0!</v>
      </c>
      <c r="AB11" s="23">
        <v>2016</v>
      </c>
      <c r="AC11" s="24"/>
      <c r="AE11" s="40">
        <v>2015</v>
      </c>
      <c r="AF11" s="41"/>
      <c r="AG11" s="41"/>
      <c r="AH11" s="41"/>
      <c r="AI11" s="41"/>
      <c r="AJ11" s="41"/>
      <c r="AK11" s="41"/>
      <c r="AL11" s="41"/>
      <c r="AN11" s="38">
        <v>2015</v>
      </c>
      <c r="AO11" s="39"/>
      <c r="AP11" s="39"/>
      <c r="AQ11" s="143" t="e">
        <f t="shared" si="5"/>
        <v>#DIV/0!</v>
      </c>
      <c r="AR11" s="39"/>
      <c r="AS11" s="143" t="e">
        <f t="shared" si="6"/>
        <v>#DIV/0!</v>
      </c>
      <c r="AU11" s="23">
        <v>2016</v>
      </c>
      <c r="AV11" s="24"/>
    </row>
    <row r="12" spans="1:48" ht="15.75">
      <c r="A12" s="23">
        <v>2017</v>
      </c>
      <c r="B12" s="26"/>
      <c r="C12" s="26"/>
      <c r="D12" s="140">
        <f t="shared" si="0"/>
        <v>0</v>
      </c>
      <c r="F12" s="38">
        <v>2016</v>
      </c>
      <c r="G12" s="39"/>
      <c r="H12" s="39"/>
      <c r="I12" s="39"/>
      <c r="J12" s="39"/>
      <c r="K12" s="141">
        <f t="shared" si="2"/>
        <v>0</v>
      </c>
      <c r="M12" s="193">
        <v>2016</v>
      </c>
      <c r="N12" s="60"/>
      <c r="O12" s="60"/>
      <c r="P12" s="60"/>
      <c r="Q12" s="194" t="e">
        <f t="shared" si="1"/>
        <v>#DIV/0!</v>
      </c>
      <c r="R12" s="60"/>
      <c r="S12" s="60"/>
      <c r="T12" s="60"/>
      <c r="U12" s="194" t="e">
        <f t="shared" si="3"/>
        <v>#DIV/0!</v>
      </c>
      <c r="W12" s="23">
        <v>2016</v>
      </c>
      <c r="X12" s="24"/>
      <c r="Y12" s="24"/>
      <c r="Z12" s="142" t="e">
        <f t="shared" si="4"/>
        <v>#DIV/0!</v>
      </c>
      <c r="AB12" s="23">
        <v>2017</v>
      </c>
      <c r="AC12" s="24"/>
      <c r="AE12" s="40">
        <v>2016</v>
      </c>
      <c r="AF12" s="41"/>
      <c r="AG12" s="41"/>
      <c r="AH12" s="41"/>
      <c r="AI12" s="41"/>
      <c r="AJ12" s="41"/>
      <c r="AK12" s="41"/>
      <c r="AL12" s="41"/>
      <c r="AN12" s="38">
        <v>2016</v>
      </c>
      <c r="AO12" s="39"/>
      <c r="AP12" s="39"/>
      <c r="AQ12" s="143" t="e">
        <f t="shared" si="5"/>
        <v>#DIV/0!</v>
      </c>
      <c r="AR12" s="39"/>
      <c r="AS12" s="143" t="e">
        <f t="shared" si="6"/>
        <v>#DIV/0!</v>
      </c>
      <c r="AU12" s="23">
        <v>2017</v>
      </c>
      <c r="AV12" s="24"/>
    </row>
    <row r="13" spans="1:48" ht="15.75">
      <c r="A13" t="s">
        <v>129</v>
      </c>
      <c r="F13" s="38">
        <v>2017</v>
      </c>
      <c r="G13" s="39"/>
      <c r="H13" s="39"/>
      <c r="I13" s="39"/>
      <c r="J13" s="39"/>
      <c r="K13" s="141">
        <f t="shared" si="2"/>
        <v>0</v>
      </c>
      <c r="M13" s="193">
        <v>2017</v>
      </c>
      <c r="N13" s="60"/>
      <c r="O13" s="60"/>
      <c r="P13" s="60"/>
      <c r="Q13" s="194" t="e">
        <f t="shared" si="1"/>
        <v>#DIV/0!</v>
      </c>
      <c r="R13" s="60"/>
      <c r="S13" s="60"/>
      <c r="T13" s="60"/>
      <c r="U13" s="194" t="e">
        <f t="shared" si="3"/>
        <v>#DIV/0!</v>
      </c>
      <c r="W13" s="23">
        <v>2017</v>
      </c>
      <c r="X13" s="26"/>
      <c r="Y13" s="26"/>
      <c r="Z13" s="142" t="e">
        <f t="shared" si="4"/>
        <v>#DIV/0!</v>
      </c>
      <c r="AB13" t="s">
        <v>129</v>
      </c>
      <c r="AE13" s="40">
        <v>2017</v>
      </c>
      <c r="AF13" s="41"/>
      <c r="AG13" s="41"/>
      <c r="AH13" s="41"/>
      <c r="AI13" s="41"/>
      <c r="AJ13" s="41"/>
      <c r="AK13" s="41"/>
      <c r="AL13" s="41"/>
      <c r="AN13" s="38">
        <v>2017</v>
      </c>
      <c r="AO13" s="39"/>
      <c r="AP13" s="39"/>
      <c r="AQ13" s="143" t="e">
        <f t="shared" si="5"/>
        <v>#DIV/0!</v>
      </c>
      <c r="AR13" s="39"/>
      <c r="AS13" s="143" t="e">
        <f t="shared" si="6"/>
        <v>#DIV/0!</v>
      </c>
      <c r="AU13" t="s">
        <v>318</v>
      </c>
    </row>
    <row r="14" spans="1:48">
      <c r="F14" t="s">
        <v>318</v>
      </c>
      <c r="M14" t="s">
        <v>374</v>
      </c>
      <c r="W14" t="s">
        <v>129</v>
      </c>
      <c r="AE14" t="s">
        <v>318</v>
      </c>
      <c r="AN14" t="s">
        <v>318</v>
      </c>
    </row>
  </sheetData>
  <sheetProtection password="D211" sheet="1" objects="1" scenarios="1"/>
  <mergeCells count="18">
    <mergeCell ref="AR2:AS2"/>
    <mergeCell ref="AN2:AN3"/>
    <mergeCell ref="AN1:AS1"/>
    <mergeCell ref="AE1:AL1"/>
    <mergeCell ref="AU1:AV1"/>
    <mergeCell ref="AP2:AQ2"/>
    <mergeCell ref="Y2:Z2"/>
    <mergeCell ref="W2:W3"/>
    <mergeCell ref="W1:Z1"/>
    <mergeCell ref="AB1:AC1"/>
    <mergeCell ref="AE2:AE3"/>
    <mergeCell ref="T2:U2"/>
    <mergeCell ref="A1:D1"/>
    <mergeCell ref="F2:F3"/>
    <mergeCell ref="F1:K1"/>
    <mergeCell ref="P2:Q2"/>
    <mergeCell ref="M2:M3"/>
    <mergeCell ref="M1:U1"/>
  </mergeCells>
  <pageMargins left="0.7" right="0.7" top="0.75" bottom="0.75" header="0.3" footer="0.3"/>
  <pageSetup paperSize="9" orientation="landscape" r:id="rId1"/>
  <ignoredErrors>
    <ignoredError sqref="K4:K7 K8:K13" formulaRange="1"/>
    <ignoredError sqref="Q4:Q13 U4:U13 Z4:Z7 AS4:AS7 AQ4:AQ7 Z8:Z13 AQ13 AQ8 AS8 AQ9 AS9 AQ10 AS10 AQ11 AS11 AQ12 AS12 AS1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nepesseg</vt:lpstr>
      <vt:lpstr>allaskeresok</vt:lpstr>
      <vt:lpstr>iskolazottsag</vt:lpstr>
      <vt:lpstr>foglalkoztatas</vt:lpstr>
      <vt:lpstr>ellatasok</vt:lpstr>
      <vt:lpstr>lakhatas</vt:lpstr>
      <vt:lpstr>gyermekek</vt:lpstr>
      <vt:lpstr>nok</vt:lpstr>
      <vt:lpstr>idosek</vt:lpstr>
      <vt:lpstr>fogyatekosak</vt:lpstr>
      <vt:lpstr>bovulo tablak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2013-07-22T22:51:45Z</dcterms:modified>
</cp:coreProperties>
</file>